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IV\Desktop\"/>
    </mc:Choice>
  </mc:AlternateContent>
  <xr:revisionPtr revIDLastSave="0" documentId="13_ncr:1_{F28AA56A-F2FF-4AF0-B362-B2A2068008AE}" xr6:coauthVersionLast="46" xr6:coauthVersionMax="46" xr10:uidLastSave="{00000000-0000-0000-0000-000000000000}"/>
  <bookViews>
    <workbookView xWindow="-120" yWindow="-120" windowWidth="20640" windowHeight="11160" xr2:uid="{477A317D-DF57-41A6-986A-FF1FACE8DFB4}"/>
  </bookViews>
  <sheets>
    <sheet name="Data" sheetId="3" r:id="rId1"/>
    <sheet name="Work" sheetId="1" r:id="rId2"/>
    <sheet name="report" sheetId="5" r:id="rId3"/>
    <sheet name="Holidays" sheetId="8" r:id="rId4"/>
    <sheet name="Article" sheetId="9" r:id="rId5"/>
    <sheet name="Readme" sheetId="13" r:id="rId6"/>
  </sheets>
  <definedNames>
    <definedName name="_NameTeach">Table2[[ID]:[ชื่อ-สกุล]]</definedName>
    <definedName name="T_name">Table2[ID]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5" l="1"/>
  <c r="A63" i="5"/>
  <c r="A64" i="5"/>
  <c r="A65" i="5"/>
  <c r="A66" i="5"/>
  <c r="A67" i="5"/>
  <c r="A68" i="5"/>
  <c r="A69" i="5"/>
  <c r="A70" i="5"/>
  <c r="A71" i="5"/>
  <c r="A72" i="5"/>
  <c r="B45" i="5"/>
  <c r="C6" i="5"/>
  <c r="M62" i="5"/>
  <c r="M63" i="5"/>
  <c r="M64" i="5"/>
  <c r="M65" i="5"/>
  <c r="M66" i="5"/>
  <c r="M67" i="5"/>
  <c r="M68" i="5"/>
  <c r="M69" i="5"/>
  <c r="M70" i="5"/>
  <c r="M71" i="5"/>
  <c r="M72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O45" i="5"/>
  <c r="N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N7" i="5" l="1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B7" i="5"/>
  <c r="B8" i="5"/>
  <c r="A54" i="5" s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J50" i="1"/>
  <c r="K50" i="1"/>
  <c r="L50" i="1"/>
  <c r="M50" i="1"/>
  <c r="N50" i="1"/>
  <c r="O50" i="1"/>
  <c r="P50" i="1"/>
  <c r="Q50" i="1"/>
  <c r="R50" i="1"/>
  <c r="S50" i="1"/>
  <c r="J51" i="1"/>
  <c r="K51" i="1"/>
  <c r="L51" i="1"/>
  <c r="M51" i="1"/>
  <c r="N51" i="1"/>
  <c r="O51" i="1"/>
  <c r="P51" i="1"/>
  <c r="Q51" i="1"/>
  <c r="R51" i="1"/>
  <c r="S51" i="1"/>
  <c r="J52" i="1"/>
  <c r="K52" i="1"/>
  <c r="L52" i="1"/>
  <c r="M52" i="1"/>
  <c r="N52" i="1"/>
  <c r="O52" i="1"/>
  <c r="P52" i="1"/>
  <c r="Q52" i="1"/>
  <c r="R52" i="1"/>
  <c r="S52" i="1"/>
  <c r="J53" i="1"/>
  <c r="K53" i="1"/>
  <c r="L53" i="1"/>
  <c r="M53" i="1"/>
  <c r="N53" i="1"/>
  <c r="O53" i="1"/>
  <c r="P53" i="1"/>
  <c r="Q53" i="1"/>
  <c r="R53" i="1"/>
  <c r="S53" i="1"/>
  <c r="J54" i="1"/>
  <c r="K54" i="1"/>
  <c r="L54" i="1"/>
  <c r="M54" i="1"/>
  <c r="N54" i="1"/>
  <c r="O54" i="1"/>
  <c r="P54" i="1"/>
  <c r="Q54" i="1"/>
  <c r="R54" i="1"/>
  <c r="S54" i="1"/>
  <c r="J55" i="1"/>
  <c r="K55" i="1"/>
  <c r="L55" i="1"/>
  <c r="M55" i="1"/>
  <c r="N55" i="1"/>
  <c r="O55" i="1"/>
  <c r="P55" i="1"/>
  <c r="Q55" i="1"/>
  <c r="R55" i="1"/>
  <c r="S55" i="1"/>
  <c r="J56" i="1"/>
  <c r="K56" i="1"/>
  <c r="L56" i="1"/>
  <c r="M56" i="1"/>
  <c r="N56" i="1"/>
  <c r="O56" i="1"/>
  <c r="P56" i="1"/>
  <c r="Q56" i="1"/>
  <c r="R56" i="1"/>
  <c r="S56" i="1"/>
  <c r="J57" i="1"/>
  <c r="K57" i="1"/>
  <c r="L57" i="1"/>
  <c r="M57" i="1"/>
  <c r="N57" i="1"/>
  <c r="O57" i="1"/>
  <c r="P57" i="1"/>
  <c r="Q57" i="1"/>
  <c r="R57" i="1"/>
  <c r="S57" i="1"/>
  <c r="J58" i="1"/>
  <c r="K58" i="1"/>
  <c r="L58" i="1"/>
  <c r="M58" i="1"/>
  <c r="N58" i="1"/>
  <c r="O58" i="1"/>
  <c r="P58" i="1"/>
  <c r="Q58" i="1"/>
  <c r="R58" i="1"/>
  <c r="S58" i="1"/>
  <c r="J59" i="1"/>
  <c r="K59" i="1"/>
  <c r="L59" i="1"/>
  <c r="M59" i="1"/>
  <c r="N59" i="1"/>
  <c r="O59" i="1"/>
  <c r="P59" i="1"/>
  <c r="Q59" i="1"/>
  <c r="R59" i="1"/>
  <c r="S59" i="1"/>
  <c r="J60" i="1"/>
  <c r="K60" i="1"/>
  <c r="L60" i="1"/>
  <c r="M60" i="1"/>
  <c r="N60" i="1"/>
  <c r="O60" i="1"/>
  <c r="P60" i="1"/>
  <c r="Q60" i="1"/>
  <c r="R60" i="1"/>
  <c r="S60" i="1"/>
  <c r="J61" i="1"/>
  <c r="K61" i="1"/>
  <c r="L61" i="1"/>
  <c r="M61" i="1"/>
  <c r="N61" i="1"/>
  <c r="O61" i="1"/>
  <c r="P61" i="1"/>
  <c r="Q61" i="1"/>
  <c r="R61" i="1"/>
  <c r="S61" i="1"/>
  <c r="J62" i="1"/>
  <c r="K62" i="1"/>
  <c r="L62" i="1"/>
  <c r="M62" i="1"/>
  <c r="N62" i="1"/>
  <c r="O62" i="1"/>
  <c r="P62" i="1"/>
  <c r="Q62" i="1"/>
  <c r="R62" i="1"/>
  <c r="S62" i="1"/>
  <c r="J63" i="1"/>
  <c r="K63" i="1"/>
  <c r="L63" i="1"/>
  <c r="M63" i="1"/>
  <c r="N63" i="1"/>
  <c r="O63" i="1"/>
  <c r="P63" i="1"/>
  <c r="Q63" i="1"/>
  <c r="R63" i="1"/>
  <c r="S63" i="1"/>
  <c r="J64" i="1"/>
  <c r="K64" i="1"/>
  <c r="L64" i="1"/>
  <c r="M64" i="1"/>
  <c r="N64" i="1"/>
  <c r="O64" i="1"/>
  <c r="P64" i="1"/>
  <c r="Q64" i="1"/>
  <c r="R64" i="1"/>
  <c r="S64" i="1"/>
  <c r="J65" i="1"/>
  <c r="K65" i="1"/>
  <c r="L65" i="1"/>
  <c r="M65" i="1"/>
  <c r="N65" i="1"/>
  <c r="O65" i="1"/>
  <c r="P65" i="1"/>
  <c r="Q65" i="1"/>
  <c r="R65" i="1"/>
  <c r="S65" i="1"/>
  <c r="J66" i="1"/>
  <c r="K66" i="1"/>
  <c r="L66" i="1"/>
  <c r="M66" i="1"/>
  <c r="N66" i="1"/>
  <c r="O66" i="1"/>
  <c r="P66" i="1"/>
  <c r="Q66" i="1"/>
  <c r="R66" i="1"/>
  <c r="S66" i="1"/>
  <c r="J67" i="1"/>
  <c r="K67" i="1"/>
  <c r="L67" i="1"/>
  <c r="M67" i="1"/>
  <c r="N67" i="1"/>
  <c r="O67" i="1"/>
  <c r="P67" i="1"/>
  <c r="Q67" i="1"/>
  <c r="R67" i="1"/>
  <c r="S67" i="1"/>
  <c r="J68" i="1"/>
  <c r="K68" i="1"/>
  <c r="L68" i="1"/>
  <c r="M68" i="1"/>
  <c r="N68" i="1"/>
  <c r="O68" i="1"/>
  <c r="P68" i="1"/>
  <c r="Q68" i="1"/>
  <c r="R68" i="1"/>
  <c r="S68" i="1"/>
  <c r="J69" i="1"/>
  <c r="K69" i="1"/>
  <c r="L69" i="1"/>
  <c r="M69" i="1"/>
  <c r="N69" i="1"/>
  <c r="O69" i="1"/>
  <c r="P69" i="1"/>
  <c r="Q69" i="1"/>
  <c r="R69" i="1"/>
  <c r="S69" i="1"/>
  <c r="J70" i="1"/>
  <c r="K70" i="1"/>
  <c r="L70" i="1"/>
  <c r="M70" i="1"/>
  <c r="N70" i="1"/>
  <c r="O70" i="1"/>
  <c r="P70" i="1"/>
  <c r="Q70" i="1"/>
  <c r="R70" i="1"/>
  <c r="S70" i="1"/>
  <c r="J71" i="1"/>
  <c r="K71" i="1"/>
  <c r="L71" i="1"/>
  <c r="M71" i="1"/>
  <c r="N71" i="1"/>
  <c r="O71" i="1"/>
  <c r="P71" i="1"/>
  <c r="Q71" i="1"/>
  <c r="R71" i="1"/>
  <c r="S71" i="1"/>
  <c r="J72" i="1"/>
  <c r="K72" i="1"/>
  <c r="L72" i="1"/>
  <c r="M72" i="1"/>
  <c r="N72" i="1"/>
  <c r="O72" i="1"/>
  <c r="P72" i="1"/>
  <c r="Q72" i="1"/>
  <c r="R72" i="1"/>
  <c r="S72" i="1"/>
  <c r="J73" i="1"/>
  <c r="K73" i="1"/>
  <c r="L73" i="1"/>
  <c r="M73" i="1"/>
  <c r="N73" i="1"/>
  <c r="O73" i="1"/>
  <c r="P73" i="1"/>
  <c r="Q73" i="1"/>
  <c r="R73" i="1"/>
  <c r="S73" i="1"/>
  <c r="J74" i="1"/>
  <c r="K74" i="1"/>
  <c r="L74" i="1"/>
  <c r="M74" i="1"/>
  <c r="N74" i="1"/>
  <c r="O74" i="1"/>
  <c r="P74" i="1"/>
  <c r="Q74" i="1"/>
  <c r="R74" i="1"/>
  <c r="S74" i="1"/>
  <c r="J75" i="1"/>
  <c r="K75" i="1"/>
  <c r="L75" i="1"/>
  <c r="M75" i="1"/>
  <c r="N75" i="1"/>
  <c r="O75" i="1"/>
  <c r="P75" i="1"/>
  <c r="Q75" i="1"/>
  <c r="R75" i="1"/>
  <c r="S75" i="1"/>
  <c r="J76" i="1"/>
  <c r="K76" i="1"/>
  <c r="L76" i="1"/>
  <c r="M76" i="1"/>
  <c r="N76" i="1"/>
  <c r="O76" i="1"/>
  <c r="P76" i="1"/>
  <c r="Q76" i="1"/>
  <c r="R76" i="1"/>
  <c r="S76" i="1"/>
  <c r="J77" i="1"/>
  <c r="K77" i="1"/>
  <c r="L77" i="1"/>
  <c r="M77" i="1"/>
  <c r="N77" i="1"/>
  <c r="O77" i="1"/>
  <c r="P77" i="1"/>
  <c r="Q77" i="1"/>
  <c r="R77" i="1"/>
  <c r="S77" i="1"/>
  <c r="J78" i="1"/>
  <c r="K78" i="1"/>
  <c r="L78" i="1"/>
  <c r="M78" i="1"/>
  <c r="N78" i="1"/>
  <c r="O78" i="1"/>
  <c r="P78" i="1"/>
  <c r="Q78" i="1"/>
  <c r="R78" i="1"/>
  <c r="S78" i="1"/>
  <c r="J79" i="1"/>
  <c r="K79" i="1"/>
  <c r="L79" i="1"/>
  <c r="M79" i="1"/>
  <c r="N79" i="1"/>
  <c r="O79" i="1"/>
  <c r="P79" i="1"/>
  <c r="Q79" i="1"/>
  <c r="R79" i="1"/>
  <c r="S79" i="1"/>
  <c r="J80" i="1"/>
  <c r="K80" i="1"/>
  <c r="L80" i="1"/>
  <c r="M80" i="1"/>
  <c r="N80" i="1"/>
  <c r="O80" i="1"/>
  <c r="P80" i="1"/>
  <c r="Q80" i="1"/>
  <c r="R80" i="1"/>
  <c r="S80" i="1"/>
  <c r="J81" i="1"/>
  <c r="K81" i="1"/>
  <c r="L81" i="1"/>
  <c r="M81" i="1"/>
  <c r="N81" i="1"/>
  <c r="O81" i="1"/>
  <c r="P81" i="1"/>
  <c r="Q81" i="1"/>
  <c r="R81" i="1"/>
  <c r="S81" i="1"/>
  <c r="J82" i="1"/>
  <c r="K82" i="1"/>
  <c r="L82" i="1"/>
  <c r="M82" i="1"/>
  <c r="N82" i="1"/>
  <c r="O82" i="1"/>
  <c r="P82" i="1"/>
  <c r="Q82" i="1"/>
  <c r="R82" i="1"/>
  <c r="S82" i="1"/>
  <c r="J83" i="1"/>
  <c r="K83" i="1"/>
  <c r="L83" i="1"/>
  <c r="M83" i="1"/>
  <c r="N83" i="1"/>
  <c r="O83" i="1"/>
  <c r="P83" i="1"/>
  <c r="Q83" i="1"/>
  <c r="R83" i="1"/>
  <c r="S83" i="1"/>
  <c r="J84" i="1"/>
  <c r="K84" i="1"/>
  <c r="L84" i="1"/>
  <c r="M84" i="1"/>
  <c r="N84" i="1"/>
  <c r="O84" i="1"/>
  <c r="P84" i="1"/>
  <c r="Q84" i="1"/>
  <c r="R84" i="1"/>
  <c r="S84" i="1"/>
  <c r="J85" i="1"/>
  <c r="K85" i="1"/>
  <c r="L85" i="1"/>
  <c r="M85" i="1"/>
  <c r="N85" i="1"/>
  <c r="O85" i="1"/>
  <c r="P85" i="1"/>
  <c r="Q85" i="1"/>
  <c r="R85" i="1"/>
  <c r="S85" i="1"/>
  <c r="J86" i="1"/>
  <c r="K86" i="1"/>
  <c r="L86" i="1"/>
  <c r="M86" i="1"/>
  <c r="N86" i="1"/>
  <c r="O86" i="1"/>
  <c r="P86" i="1"/>
  <c r="Q86" i="1"/>
  <c r="R86" i="1"/>
  <c r="S86" i="1"/>
  <c r="J87" i="1"/>
  <c r="K87" i="1"/>
  <c r="L87" i="1"/>
  <c r="M87" i="1"/>
  <c r="N87" i="1"/>
  <c r="O87" i="1"/>
  <c r="P87" i="1"/>
  <c r="Q87" i="1"/>
  <c r="R87" i="1"/>
  <c r="S87" i="1"/>
  <c r="J88" i="1"/>
  <c r="K88" i="1"/>
  <c r="L88" i="1"/>
  <c r="M88" i="1"/>
  <c r="N88" i="1"/>
  <c r="O88" i="1"/>
  <c r="P88" i="1"/>
  <c r="Q88" i="1"/>
  <c r="R88" i="1"/>
  <c r="S88" i="1"/>
  <c r="J89" i="1"/>
  <c r="K89" i="1"/>
  <c r="L89" i="1"/>
  <c r="M89" i="1"/>
  <c r="N89" i="1"/>
  <c r="O89" i="1"/>
  <c r="P89" i="1"/>
  <c r="Q89" i="1"/>
  <c r="R89" i="1"/>
  <c r="S89" i="1"/>
  <c r="J90" i="1"/>
  <c r="K90" i="1"/>
  <c r="L90" i="1"/>
  <c r="M90" i="1"/>
  <c r="N90" i="1"/>
  <c r="O90" i="1"/>
  <c r="P90" i="1"/>
  <c r="Q90" i="1"/>
  <c r="R90" i="1"/>
  <c r="S90" i="1"/>
  <c r="J91" i="1"/>
  <c r="K91" i="1"/>
  <c r="L91" i="1"/>
  <c r="M91" i="1"/>
  <c r="N91" i="1"/>
  <c r="O91" i="1"/>
  <c r="P91" i="1"/>
  <c r="Q91" i="1"/>
  <c r="R91" i="1"/>
  <c r="S91" i="1"/>
  <c r="J92" i="1"/>
  <c r="K92" i="1"/>
  <c r="L92" i="1"/>
  <c r="M92" i="1"/>
  <c r="N92" i="1"/>
  <c r="O92" i="1"/>
  <c r="P92" i="1"/>
  <c r="Q92" i="1"/>
  <c r="R92" i="1"/>
  <c r="S92" i="1"/>
  <c r="J93" i="1"/>
  <c r="K93" i="1"/>
  <c r="L93" i="1"/>
  <c r="M93" i="1"/>
  <c r="N93" i="1"/>
  <c r="O93" i="1"/>
  <c r="P93" i="1"/>
  <c r="Q93" i="1"/>
  <c r="R93" i="1"/>
  <c r="S93" i="1"/>
  <c r="J94" i="1"/>
  <c r="K94" i="1"/>
  <c r="L94" i="1"/>
  <c r="M94" i="1"/>
  <c r="N94" i="1"/>
  <c r="O94" i="1"/>
  <c r="P94" i="1"/>
  <c r="Q94" i="1"/>
  <c r="R94" i="1"/>
  <c r="S94" i="1"/>
  <c r="J95" i="1"/>
  <c r="K95" i="1"/>
  <c r="L95" i="1"/>
  <c r="M95" i="1"/>
  <c r="N95" i="1"/>
  <c r="O95" i="1"/>
  <c r="P95" i="1"/>
  <c r="Q95" i="1"/>
  <c r="R95" i="1"/>
  <c r="S95" i="1"/>
  <c r="J96" i="1"/>
  <c r="K96" i="1"/>
  <c r="L96" i="1"/>
  <c r="M96" i="1"/>
  <c r="N96" i="1"/>
  <c r="O96" i="1"/>
  <c r="P96" i="1"/>
  <c r="Q96" i="1"/>
  <c r="R96" i="1"/>
  <c r="S96" i="1"/>
  <c r="J97" i="1"/>
  <c r="K97" i="1"/>
  <c r="L97" i="1"/>
  <c r="M97" i="1"/>
  <c r="N97" i="1"/>
  <c r="O97" i="1"/>
  <c r="P97" i="1"/>
  <c r="Q97" i="1"/>
  <c r="R97" i="1"/>
  <c r="S97" i="1"/>
  <c r="J98" i="1"/>
  <c r="K98" i="1"/>
  <c r="L98" i="1"/>
  <c r="M98" i="1"/>
  <c r="N98" i="1"/>
  <c r="O98" i="1"/>
  <c r="P98" i="1"/>
  <c r="Q98" i="1"/>
  <c r="R98" i="1"/>
  <c r="S98" i="1"/>
  <c r="J99" i="1"/>
  <c r="K99" i="1"/>
  <c r="L99" i="1"/>
  <c r="M99" i="1"/>
  <c r="N99" i="1"/>
  <c r="O99" i="1"/>
  <c r="P99" i="1"/>
  <c r="Q99" i="1"/>
  <c r="R99" i="1"/>
  <c r="S99" i="1"/>
  <c r="J100" i="1"/>
  <c r="K100" i="1"/>
  <c r="L100" i="1"/>
  <c r="M100" i="1"/>
  <c r="N100" i="1"/>
  <c r="O100" i="1"/>
  <c r="P100" i="1"/>
  <c r="Q100" i="1"/>
  <c r="R100" i="1"/>
  <c r="S100" i="1"/>
  <c r="J101" i="1"/>
  <c r="K101" i="1"/>
  <c r="L101" i="1"/>
  <c r="M101" i="1"/>
  <c r="N101" i="1"/>
  <c r="O101" i="1"/>
  <c r="P101" i="1"/>
  <c r="Q101" i="1"/>
  <c r="R101" i="1"/>
  <c r="S101" i="1"/>
  <c r="J102" i="1"/>
  <c r="K102" i="1"/>
  <c r="L102" i="1"/>
  <c r="M102" i="1"/>
  <c r="N102" i="1"/>
  <c r="O102" i="1"/>
  <c r="P102" i="1"/>
  <c r="Q102" i="1"/>
  <c r="R102" i="1"/>
  <c r="S102" i="1"/>
  <c r="J103" i="1"/>
  <c r="K103" i="1"/>
  <c r="L103" i="1"/>
  <c r="M103" i="1"/>
  <c r="N103" i="1"/>
  <c r="O103" i="1"/>
  <c r="P103" i="1"/>
  <c r="Q103" i="1"/>
  <c r="R103" i="1"/>
  <c r="S103" i="1"/>
  <c r="J104" i="1"/>
  <c r="K104" i="1"/>
  <c r="L104" i="1"/>
  <c r="M104" i="1"/>
  <c r="N104" i="1"/>
  <c r="O104" i="1"/>
  <c r="P104" i="1"/>
  <c r="Q104" i="1"/>
  <c r="R104" i="1"/>
  <c r="S104" i="1"/>
  <c r="J105" i="1"/>
  <c r="K105" i="1"/>
  <c r="L105" i="1"/>
  <c r="M105" i="1"/>
  <c r="N105" i="1"/>
  <c r="O105" i="1"/>
  <c r="P105" i="1"/>
  <c r="Q105" i="1"/>
  <c r="R105" i="1"/>
  <c r="S105" i="1"/>
  <c r="J106" i="1"/>
  <c r="K106" i="1"/>
  <c r="L106" i="1"/>
  <c r="M106" i="1"/>
  <c r="N106" i="1"/>
  <c r="O106" i="1"/>
  <c r="P106" i="1"/>
  <c r="Q106" i="1"/>
  <c r="R106" i="1"/>
  <c r="S106" i="1"/>
  <c r="J107" i="1"/>
  <c r="K107" i="1"/>
  <c r="L107" i="1"/>
  <c r="M107" i="1"/>
  <c r="N107" i="1"/>
  <c r="O107" i="1"/>
  <c r="P107" i="1"/>
  <c r="Q107" i="1"/>
  <c r="R107" i="1"/>
  <c r="S107" i="1"/>
  <c r="J108" i="1"/>
  <c r="K108" i="1"/>
  <c r="L108" i="1"/>
  <c r="M108" i="1"/>
  <c r="N108" i="1"/>
  <c r="O108" i="1"/>
  <c r="P108" i="1"/>
  <c r="Q108" i="1"/>
  <c r="R108" i="1"/>
  <c r="S108" i="1"/>
  <c r="J109" i="1"/>
  <c r="K109" i="1"/>
  <c r="L109" i="1"/>
  <c r="M109" i="1"/>
  <c r="N109" i="1"/>
  <c r="O109" i="1"/>
  <c r="P109" i="1"/>
  <c r="Q109" i="1"/>
  <c r="R109" i="1"/>
  <c r="S109" i="1"/>
  <c r="J110" i="1"/>
  <c r="K110" i="1"/>
  <c r="L110" i="1"/>
  <c r="M110" i="1"/>
  <c r="N110" i="1"/>
  <c r="O110" i="1"/>
  <c r="P110" i="1"/>
  <c r="Q110" i="1"/>
  <c r="R110" i="1"/>
  <c r="S110" i="1"/>
  <c r="J111" i="1"/>
  <c r="K111" i="1"/>
  <c r="L111" i="1"/>
  <c r="M111" i="1"/>
  <c r="N111" i="1"/>
  <c r="O111" i="1"/>
  <c r="P111" i="1"/>
  <c r="Q111" i="1"/>
  <c r="R111" i="1"/>
  <c r="S111" i="1"/>
  <c r="J112" i="1"/>
  <c r="K112" i="1"/>
  <c r="L112" i="1"/>
  <c r="M112" i="1"/>
  <c r="N112" i="1"/>
  <c r="O112" i="1"/>
  <c r="P112" i="1"/>
  <c r="Q112" i="1"/>
  <c r="R112" i="1"/>
  <c r="S112" i="1"/>
  <c r="J113" i="1"/>
  <c r="K113" i="1"/>
  <c r="L113" i="1"/>
  <c r="M113" i="1"/>
  <c r="N113" i="1"/>
  <c r="O113" i="1"/>
  <c r="P113" i="1"/>
  <c r="Q113" i="1"/>
  <c r="R113" i="1"/>
  <c r="S113" i="1"/>
  <c r="J114" i="1"/>
  <c r="K114" i="1"/>
  <c r="L114" i="1"/>
  <c r="M114" i="1"/>
  <c r="N114" i="1"/>
  <c r="O114" i="1"/>
  <c r="P114" i="1"/>
  <c r="Q114" i="1"/>
  <c r="R114" i="1"/>
  <c r="S114" i="1"/>
  <c r="J115" i="1"/>
  <c r="K115" i="1"/>
  <c r="L115" i="1"/>
  <c r="M115" i="1"/>
  <c r="N115" i="1"/>
  <c r="O115" i="1"/>
  <c r="P115" i="1"/>
  <c r="Q115" i="1"/>
  <c r="R115" i="1"/>
  <c r="S115" i="1"/>
  <c r="J116" i="1"/>
  <c r="K116" i="1"/>
  <c r="L116" i="1"/>
  <c r="M116" i="1"/>
  <c r="N116" i="1"/>
  <c r="O116" i="1"/>
  <c r="P116" i="1"/>
  <c r="Q116" i="1"/>
  <c r="R116" i="1"/>
  <c r="S116" i="1"/>
  <c r="J117" i="1"/>
  <c r="K117" i="1"/>
  <c r="L117" i="1"/>
  <c r="M117" i="1"/>
  <c r="N117" i="1"/>
  <c r="O117" i="1"/>
  <c r="P117" i="1"/>
  <c r="Q117" i="1"/>
  <c r="R117" i="1"/>
  <c r="S117" i="1"/>
  <c r="J118" i="1"/>
  <c r="K118" i="1"/>
  <c r="L118" i="1"/>
  <c r="M118" i="1"/>
  <c r="N118" i="1"/>
  <c r="O118" i="1"/>
  <c r="P118" i="1"/>
  <c r="Q118" i="1"/>
  <c r="R118" i="1"/>
  <c r="S118" i="1"/>
  <c r="J119" i="1"/>
  <c r="K119" i="1"/>
  <c r="L119" i="1"/>
  <c r="M119" i="1"/>
  <c r="N119" i="1"/>
  <c r="O119" i="1"/>
  <c r="P119" i="1"/>
  <c r="Q119" i="1"/>
  <c r="R119" i="1"/>
  <c r="S119" i="1"/>
  <c r="J120" i="1"/>
  <c r="K120" i="1"/>
  <c r="L120" i="1"/>
  <c r="M120" i="1"/>
  <c r="N120" i="1"/>
  <c r="O120" i="1"/>
  <c r="P120" i="1"/>
  <c r="Q120" i="1"/>
  <c r="R120" i="1"/>
  <c r="S120" i="1"/>
  <c r="J121" i="1"/>
  <c r="K121" i="1"/>
  <c r="L121" i="1"/>
  <c r="M121" i="1"/>
  <c r="N121" i="1"/>
  <c r="O121" i="1"/>
  <c r="P121" i="1"/>
  <c r="Q121" i="1"/>
  <c r="R121" i="1"/>
  <c r="S121" i="1"/>
  <c r="J122" i="1"/>
  <c r="K122" i="1"/>
  <c r="L122" i="1"/>
  <c r="M122" i="1"/>
  <c r="N122" i="1"/>
  <c r="O122" i="1"/>
  <c r="P122" i="1"/>
  <c r="Q122" i="1"/>
  <c r="R122" i="1"/>
  <c r="S122" i="1"/>
  <c r="J123" i="1"/>
  <c r="K123" i="1"/>
  <c r="L123" i="1"/>
  <c r="M123" i="1"/>
  <c r="N123" i="1"/>
  <c r="O123" i="1"/>
  <c r="P123" i="1"/>
  <c r="Q123" i="1"/>
  <c r="R123" i="1"/>
  <c r="S123" i="1"/>
  <c r="J124" i="1"/>
  <c r="K124" i="1"/>
  <c r="L124" i="1"/>
  <c r="M124" i="1"/>
  <c r="N124" i="1"/>
  <c r="O124" i="1"/>
  <c r="P124" i="1"/>
  <c r="Q124" i="1"/>
  <c r="R124" i="1"/>
  <c r="S124" i="1"/>
  <c r="J125" i="1"/>
  <c r="K125" i="1"/>
  <c r="L125" i="1"/>
  <c r="M125" i="1"/>
  <c r="N125" i="1"/>
  <c r="O125" i="1"/>
  <c r="P125" i="1"/>
  <c r="Q125" i="1"/>
  <c r="R125" i="1"/>
  <c r="S125" i="1"/>
  <c r="J126" i="1"/>
  <c r="K126" i="1"/>
  <c r="L126" i="1"/>
  <c r="M126" i="1"/>
  <c r="N126" i="1"/>
  <c r="O126" i="1"/>
  <c r="P126" i="1"/>
  <c r="Q126" i="1"/>
  <c r="R126" i="1"/>
  <c r="S126" i="1"/>
  <c r="J127" i="1"/>
  <c r="K127" i="1"/>
  <c r="L127" i="1"/>
  <c r="M127" i="1"/>
  <c r="N127" i="1"/>
  <c r="O127" i="1"/>
  <c r="P127" i="1"/>
  <c r="Q127" i="1"/>
  <c r="R127" i="1"/>
  <c r="S127" i="1"/>
  <c r="J128" i="1"/>
  <c r="K128" i="1"/>
  <c r="L128" i="1"/>
  <c r="M128" i="1"/>
  <c r="N128" i="1"/>
  <c r="O128" i="1"/>
  <c r="P128" i="1"/>
  <c r="Q128" i="1"/>
  <c r="R128" i="1"/>
  <c r="S128" i="1"/>
  <c r="J129" i="1"/>
  <c r="K129" i="1"/>
  <c r="L129" i="1"/>
  <c r="M129" i="1"/>
  <c r="N129" i="1"/>
  <c r="O129" i="1"/>
  <c r="P129" i="1"/>
  <c r="Q129" i="1"/>
  <c r="R129" i="1"/>
  <c r="S129" i="1"/>
  <c r="J130" i="1"/>
  <c r="K130" i="1"/>
  <c r="L130" i="1"/>
  <c r="M130" i="1"/>
  <c r="N130" i="1"/>
  <c r="O130" i="1"/>
  <c r="P130" i="1"/>
  <c r="Q130" i="1"/>
  <c r="R130" i="1"/>
  <c r="S130" i="1"/>
  <c r="J131" i="1"/>
  <c r="K131" i="1"/>
  <c r="L131" i="1"/>
  <c r="M131" i="1"/>
  <c r="N131" i="1"/>
  <c r="O131" i="1"/>
  <c r="P131" i="1"/>
  <c r="Q131" i="1"/>
  <c r="R131" i="1"/>
  <c r="S131" i="1"/>
  <c r="J132" i="1"/>
  <c r="K132" i="1"/>
  <c r="L132" i="1"/>
  <c r="M132" i="1"/>
  <c r="N132" i="1"/>
  <c r="O132" i="1"/>
  <c r="P132" i="1"/>
  <c r="Q132" i="1"/>
  <c r="R132" i="1"/>
  <c r="S132" i="1"/>
  <c r="J133" i="1"/>
  <c r="K133" i="1"/>
  <c r="L133" i="1"/>
  <c r="M133" i="1"/>
  <c r="N133" i="1"/>
  <c r="O133" i="1"/>
  <c r="P133" i="1"/>
  <c r="Q133" i="1"/>
  <c r="R133" i="1"/>
  <c r="S133" i="1"/>
  <c r="J134" i="1"/>
  <c r="K134" i="1"/>
  <c r="L134" i="1"/>
  <c r="M134" i="1"/>
  <c r="N134" i="1"/>
  <c r="O134" i="1"/>
  <c r="P134" i="1"/>
  <c r="Q134" i="1"/>
  <c r="R134" i="1"/>
  <c r="S134" i="1"/>
  <c r="J135" i="1"/>
  <c r="K135" i="1"/>
  <c r="L135" i="1"/>
  <c r="M135" i="1"/>
  <c r="N135" i="1"/>
  <c r="O135" i="1"/>
  <c r="P135" i="1"/>
  <c r="Q135" i="1"/>
  <c r="R135" i="1"/>
  <c r="S135" i="1"/>
  <c r="J136" i="1"/>
  <c r="K136" i="1"/>
  <c r="L136" i="1"/>
  <c r="M136" i="1"/>
  <c r="N136" i="1"/>
  <c r="O136" i="1"/>
  <c r="P136" i="1"/>
  <c r="Q136" i="1"/>
  <c r="R136" i="1"/>
  <c r="S136" i="1"/>
  <c r="J137" i="1"/>
  <c r="K137" i="1"/>
  <c r="L137" i="1"/>
  <c r="M137" i="1"/>
  <c r="N137" i="1"/>
  <c r="O137" i="1"/>
  <c r="P137" i="1"/>
  <c r="Q137" i="1"/>
  <c r="R137" i="1"/>
  <c r="S137" i="1"/>
  <c r="J138" i="1"/>
  <c r="K138" i="1"/>
  <c r="L138" i="1"/>
  <c r="M138" i="1"/>
  <c r="N138" i="1"/>
  <c r="O138" i="1"/>
  <c r="P138" i="1"/>
  <c r="Q138" i="1"/>
  <c r="R138" i="1"/>
  <c r="S138" i="1"/>
  <c r="J139" i="1"/>
  <c r="K139" i="1"/>
  <c r="L139" i="1"/>
  <c r="M139" i="1"/>
  <c r="N139" i="1"/>
  <c r="O139" i="1"/>
  <c r="P139" i="1"/>
  <c r="Q139" i="1"/>
  <c r="R139" i="1"/>
  <c r="S139" i="1"/>
  <c r="J140" i="1"/>
  <c r="K140" i="1"/>
  <c r="L140" i="1"/>
  <c r="M140" i="1"/>
  <c r="N140" i="1"/>
  <c r="O140" i="1"/>
  <c r="P140" i="1"/>
  <c r="Q140" i="1"/>
  <c r="R140" i="1"/>
  <c r="S140" i="1"/>
  <c r="J141" i="1"/>
  <c r="K141" i="1"/>
  <c r="L141" i="1"/>
  <c r="M141" i="1"/>
  <c r="N141" i="1"/>
  <c r="O141" i="1"/>
  <c r="P141" i="1"/>
  <c r="Q141" i="1"/>
  <c r="R141" i="1"/>
  <c r="S141" i="1"/>
  <c r="J142" i="1"/>
  <c r="K142" i="1"/>
  <c r="L142" i="1"/>
  <c r="M142" i="1"/>
  <c r="N142" i="1"/>
  <c r="O142" i="1"/>
  <c r="P142" i="1"/>
  <c r="Q142" i="1"/>
  <c r="R142" i="1"/>
  <c r="S142" i="1"/>
  <c r="J143" i="1"/>
  <c r="K143" i="1"/>
  <c r="L143" i="1"/>
  <c r="M143" i="1"/>
  <c r="N143" i="1"/>
  <c r="O143" i="1"/>
  <c r="P143" i="1"/>
  <c r="Q143" i="1"/>
  <c r="R143" i="1"/>
  <c r="S143" i="1"/>
  <c r="J144" i="1"/>
  <c r="K144" i="1"/>
  <c r="L144" i="1"/>
  <c r="M144" i="1"/>
  <c r="N144" i="1"/>
  <c r="O144" i="1"/>
  <c r="P144" i="1"/>
  <c r="Q144" i="1"/>
  <c r="R144" i="1"/>
  <c r="S144" i="1"/>
  <c r="J145" i="1"/>
  <c r="K145" i="1"/>
  <c r="L145" i="1"/>
  <c r="M145" i="1"/>
  <c r="N145" i="1"/>
  <c r="O145" i="1"/>
  <c r="P145" i="1"/>
  <c r="Q145" i="1"/>
  <c r="R145" i="1"/>
  <c r="S145" i="1"/>
  <c r="J146" i="1"/>
  <c r="K146" i="1"/>
  <c r="L146" i="1"/>
  <c r="M146" i="1"/>
  <c r="N146" i="1"/>
  <c r="O146" i="1"/>
  <c r="P146" i="1"/>
  <c r="Q146" i="1"/>
  <c r="R146" i="1"/>
  <c r="S146" i="1"/>
  <c r="J147" i="1"/>
  <c r="K147" i="1"/>
  <c r="L147" i="1"/>
  <c r="M147" i="1"/>
  <c r="N147" i="1"/>
  <c r="O147" i="1"/>
  <c r="P147" i="1"/>
  <c r="Q147" i="1"/>
  <c r="R147" i="1"/>
  <c r="S147" i="1"/>
  <c r="J148" i="1"/>
  <c r="K148" i="1"/>
  <c r="L148" i="1"/>
  <c r="M148" i="1"/>
  <c r="N148" i="1"/>
  <c r="O148" i="1"/>
  <c r="P148" i="1"/>
  <c r="Q148" i="1"/>
  <c r="R148" i="1"/>
  <c r="S148" i="1"/>
  <c r="J149" i="1"/>
  <c r="K149" i="1"/>
  <c r="L149" i="1"/>
  <c r="M149" i="1"/>
  <c r="N149" i="1"/>
  <c r="O149" i="1"/>
  <c r="P149" i="1"/>
  <c r="Q149" i="1"/>
  <c r="R149" i="1"/>
  <c r="S149" i="1"/>
  <c r="J150" i="1"/>
  <c r="K150" i="1"/>
  <c r="L150" i="1"/>
  <c r="M150" i="1"/>
  <c r="N150" i="1"/>
  <c r="O150" i="1"/>
  <c r="P150" i="1"/>
  <c r="Q150" i="1"/>
  <c r="R150" i="1"/>
  <c r="S150" i="1"/>
  <c r="J151" i="1"/>
  <c r="K151" i="1"/>
  <c r="L151" i="1"/>
  <c r="M151" i="1"/>
  <c r="N151" i="1"/>
  <c r="O151" i="1"/>
  <c r="P151" i="1"/>
  <c r="Q151" i="1"/>
  <c r="R151" i="1"/>
  <c r="S151" i="1"/>
  <c r="J152" i="1"/>
  <c r="K152" i="1"/>
  <c r="L152" i="1"/>
  <c r="M152" i="1"/>
  <c r="N152" i="1"/>
  <c r="O152" i="1"/>
  <c r="P152" i="1"/>
  <c r="Q152" i="1"/>
  <c r="R152" i="1"/>
  <c r="S152" i="1"/>
  <c r="J153" i="1"/>
  <c r="K153" i="1"/>
  <c r="L153" i="1"/>
  <c r="M153" i="1"/>
  <c r="N153" i="1"/>
  <c r="O153" i="1"/>
  <c r="P153" i="1"/>
  <c r="Q153" i="1"/>
  <c r="R153" i="1"/>
  <c r="S153" i="1"/>
  <c r="J154" i="1"/>
  <c r="K154" i="1"/>
  <c r="L154" i="1"/>
  <c r="M154" i="1"/>
  <c r="N154" i="1"/>
  <c r="O154" i="1"/>
  <c r="P154" i="1"/>
  <c r="Q154" i="1"/>
  <c r="R154" i="1"/>
  <c r="S154" i="1"/>
  <c r="J155" i="1"/>
  <c r="K155" i="1"/>
  <c r="L155" i="1"/>
  <c r="M155" i="1"/>
  <c r="N155" i="1"/>
  <c r="O155" i="1"/>
  <c r="P155" i="1"/>
  <c r="Q155" i="1"/>
  <c r="R155" i="1"/>
  <c r="S155" i="1"/>
  <c r="J156" i="1"/>
  <c r="K156" i="1"/>
  <c r="L156" i="1"/>
  <c r="M156" i="1"/>
  <c r="N156" i="1"/>
  <c r="O156" i="1"/>
  <c r="P156" i="1"/>
  <c r="Q156" i="1"/>
  <c r="R156" i="1"/>
  <c r="S156" i="1"/>
  <c r="J157" i="1"/>
  <c r="K157" i="1"/>
  <c r="L157" i="1"/>
  <c r="M157" i="1"/>
  <c r="N157" i="1"/>
  <c r="O157" i="1"/>
  <c r="P157" i="1"/>
  <c r="Q157" i="1"/>
  <c r="R157" i="1"/>
  <c r="S157" i="1"/>
  <c r="J158" i="1"/>
  <c r="K158" i="1"/>
  <c r="L158" i="1"/>
  <c r="M158" i="1"/>
  <c r="N158" i="1"/>
  <c r="O158" i="1"/>
  <c r="P158" i="1"/>
  <c r="Q158" i="1"/>
  <c r="R158" i="1"/>
  <c r="S158" i="1"/>
  <c r="J159" i="1"/>
  <c r="K159" i="1"/>
  <c r="L159" i="1"/>
  <c r="M159" i="1"/>
  <c r="N159" i="1"/>
  <c r="O159" i="1"/>
  <c r="P159" i="1"/>
  <c r="Q159" i="1"/>
  <c r="R159" i="1"/>
  <c r="S159" i="1"/>
  <c r="J160" i="1"/>
  <c r="K160" i="1"/>
  <c r="L160" i="1"/>
  <c r="M160" i="1"/>
  <c r="N160" i="1"/>
  <c r="O160" i="1"/>
  <c r="P160" i="1"/>
  <c r="Q160" i="1"/>
  <c r="R160" i="1"/>
  <c r="S160" i="1"/>
  <c r="J161" i="1"/>
  <c r="K161" i="1"/>
  <c r="L161" i="1"/>
  <c r="M161" i="1"/>
  <c r="N161" i="1"/>
  <c r="O161" i="1"/>
  <c r="P161" i="1"/>
  <c r="Q161" i="1"/>
  <c r="R161" i="1"/>
  <c r="S161" i="1"/>
  <c r="J162" i="1"/>
  <c r="K162" i="1"/>
  <c r="L162" i="1"/>
  <c r="M162" i="1"/>
  <c r="N162" i="1"/>
  <c r="O162" i="1"/>
  <c r="P162" i="1"/>
  <c r="Q162" i="1"/>
  <c r="R162" i="1"/>
  <c r="S162" i="1"/>
  <c r="J163" i="1"/>
  <c r="K163" i="1"/>
  <c r="L163" i="1"/>
  <c r="M163" i="1"/>
  <c r="N163" i="1"/>
  <c r="O163" i="1"/>
  <c r="P163" i="1"/>
  <c r="Q163" i="1"/>
  <c r="R163" i="1"/>
  <c r="S163" i="1"/>
  <c r="J164" i="1"/>
  <c r="K164" i="1"/>
  <c r="L164" i="1"/>
  <c r="M164" i="1"/>
  <c r="N164" i="1"/>
  <c r="O164" i="1"/>
  <c r="P164" i="1"/>
  <c r="Q164" i="1"/>
  <c r="R164" i="1"/>
  <c r="S164" i="1"/>
  <c r="J165" i="1"/>
  <c r="K165" i="1"/>
  <c r="L165" i="1"/>
  <c r="M165" i="1"/>
  <c r="N165" i="1"/>
  <c r="O165" i="1"/>
  <c r="P165" i="1"/>
  <c r="Q165" i="1"/>
  <c r="R165" i="1"/>
  <c r="S165" i="1"/>
  <c r="J166" i="1"/>
  <c r="K166" i="1"/>
  <c r="L166" i="1"/>
  <c r="M166" i="1"/>
  <c r="N166" i="1"/>
  <c r="O166" i="1"/>
  <c r="P166" i="1"/>
  <c r="Q166" i="1"/>
  <c r="R166" i="1"/>
  <c r="S166" i="1"/>
  <c r="J167" i="1"/>
  <c r="K167" i="1"/>
  <c r="L167" i="1"/>
  <c r="M167" i="1"/>
  <c r="N167" i="1"/>
  <c r="O167" i="1"/>
  <c r="P167" i="1"/>
  <c r="Q167" i="1"/>
  <c r="R167" i="1"/>
  <c r="S167" i="1"/>
  <c r="J168" i="1"/>
  <c r="K168" i="1"/>
  <c r="L168" i="1"/>
  <c r="M168" i="1"/>
  <c r="N168" i="1"/>
  <c r="O168" i="1"/>
  <c r="P168" i="1"/>
  <c r="Q168" i="1"/>
  <c r="R168" i="1"/>
  <c r="S168" i="1"/>
  <c r="J169" i="1"/>
  <c r="K169" i="1"/>
  <c r="L169" i="1"/>
  <c r="M169" i="1"/>
  <c r="N169" i="1"/>
  <c r="O169" i="1"/>
  <c r="P169" i="1"/>
  <c r="Q169" i="1"/>
  <c r="R169" i="1"/>
  <c r="S169" i="1"/>
  <c r="J170" i="1"/>
  <c r="K170" i="1"/>
  <c r="L170" i="1"/>
  <c r="M170" i="1"/>
  <c r="N170" i="1"/>
  <c r="O170" i="1"/>
  <c r="P170" i="1"/>
  <c r="Q170" i="1"/>
  <c r="R170" i="1"/>
  <c r="S170" i="1"/>
  <c r="J171" i="1"/>
  <c r="K171" i="1"/>
  <c r="L171" i="1"/>
  <c r="M171" i="1"/>
  <c r="N171" i="1"/>
  <c r="O171" i="1"/>
  <c r="P171" i="1"/>
  <c r="Q171" i="1"/>
  <c r="R171" i="1"/>
  <c r="S171" i="1"/>
  <c r="J172" i="1"/>
  <c r="K172" i="1"/>
  <c r="L172" i="1"/>
  <c r="M172" i="1"/>
  <c r="N172" i="1"/>
  <c r="O172" i="1"/>
  <c r="P172" i="1"/>
  <c r="Q172" i="1"/>
  <c r="R172" i="1"/>
  <c r="S172" i="1"/>
  <c r="J173" i="1"/>
  <c r="K173" i="1"/>
  <c r="L173" i="1"/>
  <c r="M173" i="1"/>
  <c r="N173" i="1"/>
  <c r="O173" i="1"/>
  <c r="P173" i="1"/>
  <c r="Q173" i="1"/>
  <c r="R173" i="1"/>
  <c r="S173" i="1"/>
  <c r="J174" i="1"/>
  <c r="K174" i="1"/>
  <c r="L174" i="1"/>
  <c r="M174" i="1"/>
  <c r="N174" i="1"/>
  <c r="O174" i="1"/>
  <c r="P174" i="1"/>
  <c r="Q174" i="1"/>
  <c r="R174" i="1"/>
  <c r="S174" i="1"/>
  <c r="J175" i="1"/>
  <c r="K175" i="1"/>
  <c r="L175" i="1"/>
  <c r="M175" i="1"/>
  <c r="N175" i="1"/>
  <c r="O175" i="1"/>
  <c r="P175" i="1"/>
  <c r="Q175" i="1"/>
  <c r="R175" i="1"/>
  <c r="S175" i="1"/>
  <c r="J176" i="1"/>
  <c r="K176" i="1"/>
  <c r="L176" i="1"/>
  <c r="M176" i="1"/>
  <c r="N176" i="1"/>
  <c r="O176" i="1"/>
  <c r="P176" i="1"/>
  <c r="Q176" i="1"/>
  <c r="R176" i="1"/>
  <c r="S176" i="1"/>
  <c r="J177" i="1"/>
  <c r="K177" i="1"/>
  <c r="L177" i="1"/>
  <c r="M177" i="1"/>
  <c r="N177" i="1"/>
  <c r="O177" i="1"/>
  <c r="P177" i="1"/>
  <c r="Q177" i="1"/>
  <c r="R177" i="1"/>
  <c r="S177" i="1"/>
  <c r="J178" i="1"/>
  <c r="K178" i="1"/>
  <c r="L178" i="1"/>
  <c r="M178" i="1"/>
  <c r="N178" i="1"/>
  <c r="O178" i="1"/>
  <c r="P178" i="1"/>
  <c r="Q178" i="1"/>
  <c r="R178" i="1"/>
  <c r="S178" i="1"/>
  <c r="J179" i="1"/>
  <c r="K179" i="1"/>
  <c r="L179" i="1"/>
  <c r="M179" i="1"/>
  <c r="N179" i="1"/>
  <c r="O179" i="1"/>
  <c r="P179" i="1"/>
  <c r="Q179" i="1"/>
  <c r="R179" i="1"/>
  <c r="S179" i="1"/>
  <c r="J180" i="1"/>
  <c r="K180" i="1"/>
  <c r="L180" i="1"/>
  <c r="M180" i="1"/>
  <c r="N180" i="1"/>
  <c r="O180" i="1"/>
  <c r="P180" i="1"/>
  <c r="Q180" i="1"/>
  <c r="R180" i="1"/>
  <c r="S180" i="1"/>
  <c r="J181" i="1"/>
  <c r="K181" i="1"/>
  <c r="L181" i="1"/>
  <c r="M181" i="1"/>
  <c r="N181" i="1"/>
  <c r="O181" i="1"/>
  <c r="P181" i="1"/>
  <c r="Q181" i="1"/>
  <c r="R181" i="1"/>
  <c r="S181" i="1"/>
  <c r="J182" i="1"/>
  <c r="K182" i="1"/>
  <c r="L182" i="1"/>
  <c r="M182" i="1"/>
  <c r="N182" i="1"/>
  <c r="O182" i="1"/>
  <c r="P182" i="1"/>
  <c r="Q182" i="1"/>
  <c r="R182" i="1"/>
  <c r="S182" i="1"/>
  <c r="J183" i="1"/>
  <c r="K183" i="1"/>
  <c r="L183" i="1"/>
  <c r="M183" i="1"/>
  <c r="N183" i="1"/>
  <c r="O183" i="1"/>
  <c r="P183" i="1"/>
  <c r="Q183" i="1"/>
  <c r="R183" i="1"/>
  <c r="S183" i="1"/>
  <c r="J184" i="1"/>
  <c r="K184" i="1"/>
  <c r="L184" i="1"/>
  <c r="M184" i="1"/>
  <c r="N184" i="1"/>
  <c r="O184" i="1"/>
  <c r="P184" i="1"/>
  <c r="Q184" i="1"/>
  <c r="R184" i="1"/>
  <c r="S184" i="1"/>
  <c r="J185" i="1"/>
  <c r="K185" i="1"/>
  <c r="L185" i="1"/>
  <c r="M185" i="1"/>
  <c r="N185" i="1"/>
  <c r="O185" i="1"/>
  <c r="P185" i="1"/>
  <c r="Q185" i="1"/>
  <c r="R185" i="1"/>
  <c r="S185" i="1"/>
  <c r="J186" i="1"/>
  <c r="K186" i="1"/>
  <c r="L186" i="1"/>
  <c r="M186" i="1"/>
  <c r="N186" i="1"/>
  <c r="O186" i="1"/>
  <c r="P186" i="1"/>
  <c r="Q186" i="1"/>
  <c r="R186" i="1"/>
  <c r="S186" i="1"/>
  <c r="J187" i="1"/>
  <c r="K187" i="1"/>
  <c r="L187" i="1"/>
  <c r="M187" i="1"/>
  <c r="N187" i="1"/>
  <c r="O187" i="1"/>
  <c r="P187" i="1"/>
  <c r="Q187" i="1"/>
  <c r="R187" i="1"/>
  <c r="S187" i="1"/>
  <c r="J188" i="1"/>
  <c r="K188" i="1"/>
  <c r="L188" i="1"/>
  <c r="M188" i="1"/>
  <c r="N188" i="1"/>
  <c r="O188" i="1"/>
  <c r="P188" i="1"/>
  <c r="Q188" i="1"/>
  <c r="R188" i="1"/>
  <c r="S188" i="1"/>
  <c r="J189" i="1"/>
  <c r="K189" i="1"/>
  <c r="L189" i="1"/>
  <c r="M189" i="1"/>
  <c r="N189" i="1"/>
  <c r="O189" i="1"/>
  <c r="P189" i="1"/>
  <c r="Q189" i="1"/>
  <c r="R189" i="1"/>
  <c r="S189" i="1"/>
  <c r="J190" i="1"/>
  <c r="K190" i="1"/>
  <c r="L190" i="1"/>
  <c r="M190" i="1"/>
  <c r="N190" i="1"/>
  <c r="O190" i="1"/>
  <c r="P190" i="1"/>
  <c r="Q190" i="1"/>
  <c r="R190" i="1"/>
  <c r="S190" i="1"/>
  <c r="J191" i="1"/>
  <c r="K191" i="1"/>
  <c r="L191" i="1"/>
  <c r="M191" i="1"/>
  <c r="N191" i="1"/>
  <c r="O191" i="1"/>
  <c r="P191" i="1"/>
  <c r="Q191" i="1"/>
  <c r="R191" i="1"/>
  <c r="S191" i="1"/>
  <c r="J192" i="1"/>
  <c r="K192" i="1"/>
  <c r="L192" i="1"/>
  <c r="M192" i="1"/>
  <c r="N192" i="1"/>
  <c r="O192" i="1"/>
  <c r="P192" i="1"/>
  <c r="Q192" i="1"/>
  <c r="R192" i="1"/>
  <c r="S192" i="1"/>
  <c r="J193" i="1"/>
  <c r="K193" i="1"/>
  <c r="L193" i="1"/>
  <c r="M193" i="1"/>
  <c r="N193" i="1"/>
  <c r="O193" i="1"/>
  <c r="P193" i="1"/>
  <c r="Q193" i="1"/>
  <c r="R193" i="1"/>
  <c r="S193" i="1"/>
  <c r="J194" i="1"/>
  <c r="K194" i="1"/>
  <c r="L194" i="1"/>
  <c r="M194" i="1"/>
  <c r="N194" i="1"/>
  <c r="O194" i="1"/>
  <c r="P194" i="1"/>
  <c r="Q194" i="1"/>
  <c r="R194" i="1"/>
  <c r="S194" i="1"/>
  <c r="J195" i="1"/>
  <c r="K195" i="1"/>
  <c r="L195" i="1"/>
  <c r="M195" i="1"/>
  <c r="N195" i="1"/>
  <c r="O195" i="1"/>
  <c r="P195" i="1"/>
  <c r="Q195" i="1"/>
  <c r="R195" i="1"/>
  <c r="S195" i="1"/>
  <c r="J196" i="1"/>
  <c r="K196" i="1"/>
  <c r="L196" i="1"/>
  <c r="M196" i="1"/>
  <c r="N196" i="1"/>
  <c r="O196" i="1"/>
  <c r="P196" i="1"/>
  <c r="Q196" i="1"/>
  <c r="R196" i="1"/>
  <c r="S196" i="1"/>
  <c r="J197" i="1"/>
  <c r="K197" i="1"/>
  <c r="L197" i="1"/>
  <c r="M197" i="1"/>
  <c r="N197" i="1"/>
  <c r="O197" i="1"/>
  <c r="P197" i="1"/>
  <c r="Q197" i="1"/>
  <c r="R197" i="1"/>
  <c r="S197" i="1"/>
  <c r="J198" i="1"/>
  <c r="K198" i="1"/>
  <c r="L198" i="1"/>
  <c r="M198" i="1"/>
  <c r="N198" i="1"/>
  <c r="O198" i="1"/>
  <c r="P198" i="1"/>
  <c r="Q198" i="1"/>
  <c r="R198" i="1"/>
  <c r="S198" i="1"/>
  <c r="J199" i="1"/>
  <c r="K199" i="1"/>
  <c r="L199" i="1"/>
  <c r="M199" i="1"/>
  <c r="N199" i="1"/>
  <c r="O199" i="1"/>
  <c r="P199" i="1"/>
  <c r="Q199" i="1"/>
  <c r="R199" i="1"/>
  <c r="S199" i="1"/>
  <c r="J200" i="1"/>
  <c r="K200" i="1"/>
  <c r="L200" i="1"/>
  <c r="M200" i="1"/>
  <c r="N200" i="1"/>
  <c r="O200" i="1"/>
  <c r="P200" i="1"/>
  <c r="Q200" i="1"/>
  <c r="R200" i="1"/>
  <c r="S200" i="1"/>
  <c r="J201" i="1"/>
  <c r="K201" i="1"/>
  <c r="L201" i="1"/>
  <c r="M201" i="1"/>
  <c r="N201" i="1"/>
  <c r="O201" i="1"/>
  <c r="P201" i="1"/>
  <c r="Q201" i="1"/>
  <c r="R201" i="1"/>
  <c r="S201" i="1"/>
  <c r="J202" i="1"/>
  <c r="K202" i="1"/>
  <c r="L202" i="1"/>
  <c r="M202" i="1"/>
  <c r="N202" i="1"/>
  <c r="O202" i="1"/>
  <c r="P202" i="1"/>
  <c r="Q202" i="1"/>
  <c r="R202" i="1"/>
  <c r="S202" i="1"/>
  <c r="J203" i="1"/>
  <c r="K203" i="1"/>
  <c r="L203" i="1"/>
  <c r="M203" i="1"/>
  <c r="N203" i="1"/>
  <c r="O203" i="1"/>
  <c r="P203" i="1"/>
  <c r="Q203" i="1"/>
  <c r="R203" i="1"/>
  <c r="S203" i="1"/>
  <c r="J204" i="1"/>
  <c r="K204" i="1"/>
  <c r="L204" i="1"/>
  <c r="M204" i="1"/>
  <c r="N204" i="1"/>
  <c r="O204" i="1"/>
  <c r="P204" i="1"/>
  <c r="Q204" i="1"/>
  <c r="R204" i="1"/>
  <c r="S204" i="1"/>
  <c r="J205" i="1"/>
  <c r="K205" i="1"/>
  <c r="L205" i="1"/>
  <c r="M205" i="1"/>
  <c r="N205" i="1"/>
  <c r="O205" i="1"/>
  <c r="P205" i="1"/>
  <c r="Q205" i="1"/>
  <c r="R205" i="1"/>
  <c r="S205" i="1"/>
  <c r="J206" i="1"/>
  <c r="K206" i="1"/>
  <c r="L206" i="1"/>
  <c r="M206" i="1"/>
  <c r="N206" i="1"/>
  <c r="O206" i="1"/>
  <c r="P206" i="1"/>
  <c r="Q206" i="1"/>
  <c r="R206" i="1"/>
  <c r="S206" i="1"/>
  <c r="J207" i="1"/>
  <c r="K207" i="1"/>
  <c r="L207" i="1"/>
  <c r="M207" i="1"/>
  <c r="N207" i="1"/>
  <c r="O207" i="1"/>
  <c r="P207" i="1"/>
  <c r="Q207" i="1"/>
  <c r="R207" i="1"/>
  <c r="S207" i="1"/>
  <c r="J208" i="1"/>
  <c r="K208" i="1"/>
  <c r="L208" i="1"/>
  <c r="M208" i="1"/>
  <c r="N208" i="1"/>
  <c r="O208" i="1"/>
  <c r="P208" i="1"/>
  <c r="Q208" i="1"/>
  <c r="R208" i="1"/>
  <c r="S208" i="1"/>
  <c r="J209" i="1"/>
  <c r="K209" i="1"/>
  <c r="L209" i="1"/>
  <c r="M209" i="1"/>
  <c r="N209" i="1"/>
  <c r="O209" i="1"/>
  <c r="P209" i="1"/>
  <c r="Q209" i="1"/>
  <c r="R209" i="1"/>
  <c r="S209" i="1"/>
  <c r="J210" i="1"/>
  <c r="K210" i="1"/>
  <c r="L210" i="1"/>
  <c r="M210" i="1"/>
  <c r="N210" i="1"/>
  <c r="O210" i="1"/>
  <c r="P210" i="1"/>
  <c r="Q210" i="1"/>
  <c r="R210" i="1"/>
  <c r="S210" i="1"/>
  <c r="J211" i="1"/>
  <c r="K211" i="1"/>
  <c r="L211" i="1"/>
  <c r="M211" i="1"/>
  <c r="N211" i="1"/>
  <c r="O211" i="1"/>
  <c r="P211" i="1"/>
  <c r="Q211" i="1"/>
  <c r="R211" i="1"/>
  <c r="S211" i="1"/>
  <c r="J212" i="1"/>
  <c r="K212" i="1"/>
  <c r="L212" i="1"/>
  <c r="M212" i="1"/>
  <c r="N212" i="1"/>
  <c r="O212" i="1"/>
  <c r="P212" i="1"/>
  <c r="Q212" i="1"/>
  <c r="R212" i="1"/>
  <c r="S212" i="1"/>
  <c r="J213" i="1"/>
  <c r="K213" i="1"/>
  <c r="L213" i="1"/>
  <c r="M213" i="1"/>
  <c r="N213" i="1"/>
  <c r="O213" i="1"/>
  <c r="P213" i="1"/>
  <c r="Q213" i="1"/>
  <c r="R213" i="1"/>
  <c r="S213" i="1"/>
  <c r="J214" i="1"/>
  <c r="K214" i="1"/>
  <c r="L214" i="1"/>
  <c r="M214" i="1"/>
  <c r="N214" i="1"/>
  <c r="O214" i="1"/>
  <c r="P214" i="1"/>
  <c r="Q214" i="1"/>
  <c r="R214" i="1"/>
  <c r="S214" i="1"/>
  <c r="J215" i="1"/>
  <c r="K215" i="1"/>
  <c r="L215" i="1"/>
  <c r="M215" i="1"/>
  <c r="N215" i="1"/>
  <c r="O215" i="1"/>
  <c r="P215" i="1"/>
  <c r="Q215" i="1"/>
  <c r="R215" i="1"/>
  <c r="S215" i="1"/>
  <c r="J216" i="1"/>
  <c r="K216" i="1"/>
  <c r="L216" i="1"/>
  <c r="M216" i="1"/>
  <c r="N216" i="1"/>
  <c r="O216" i="1"/>
  <c r="P216" i="1"/>
  <c r="Q216" i="1"/>
  <c r="R216" i="1"/>
  <c r="S216" i="1"/>
  <c r="J217" i="1"/>
  <c r="K217" i="1"/>
  <c r="L217" i="1"/>
  <c r="M217" i="1"/>
  <c r="N217" i="1"/>
  <c r="O217" i="1"/>
  <c r="P217" i="1"/>
  <c r="Q217" i="1"/>
  <c r="R217" i="1"/>
  <c r="S217" i="1"/>
  <c r="J218" i="1"/>
  <c r="K218" i="1"/>
  <c r="L218" i="1"/>
  <c r="M218" i="1"/>
  <c r="N218" i="1"/>
  <c r="O218" i="1"/>
  <c r="P218" i="1"/>
  <c r="Q218" i="1"/>
  <c r="R218" i="1"/>
  <c r="S218" i="1"/>
  <c r="J219" i="1"/>
  <c r="K219" i="1"/>
  <c r="L219" i="1"/>
  <c r="M219" i="1"/>
  <c r="N219" i="1"/>
  <c r="O219" i="1"/>
  <c r="P219" i="1"/>
  <c r="Q219" i="1"/>
  <c r="R219" i="1"/>
  <c r="S219" i="1"/>
  <c r="J220" i="1"/>
  <c r="K220" i="1"/>
  <c r="L220" i="1"/>
  <c r="M220" i="1"/>
  <c r="N220" i="1"/>
  <c r="O220" i="1"/>
  <c r="P220" i="1"/>
  <c r="Q220" i="1"/>
  <c r="R220" i="1"/>
  <c r="S220" i="1"/>
  <c r="J221" i="1"/>
  <c r="K221" i="1"/>
  <c r="L221" i="1"/>
  <c r="M221" i="1"/>
  <c r="N221" i="1"/>
  <c r="O221" i="1"/>
  <c r="P221" i="1"/>
  <c r="Q221" i="1"/>
  <c r="R221" i="1"/>
  <c r="S221" i="1"/>
  <c r="J222" i="1"/>
  <c r="K222" i="1"/>
  <c r="L222" i="1"/>
  <c r="M222" i="1"/>
  <c r="N222" i="1"/>
  <c r="O222" i="1"/>
  <c r="P222" i="1"/>
  <c r="Q222" i="1"/>
  <c r="R222" i="1"/>
  <c r="S222" i="1"/>
  <c r="J223" i="1"/>
  <c r="K223" i="1"/>
  <c r="L223" i="1"/>
  <c r="M223" i="1"/>
  <c r="N223" i="1"/>
  <c r="O223" i="1"/>
  <c r="P223" i="1"/>
  <c r="Q223" i="1"/>
  <c r="R223" i="1"/>
  <c r="S223" i="1"/>
  <c r="J224" i="1"/>
  <c r="K224" i="1"/>
  <c r="L224" i="1"/>
  <c r="M224" i="1"/>
  <c r="N224" i="1"/>
  <c r="O224" i="1"/>
  <c r="P224" i="1"/>
  <c r="Q224" i="1"/>
  <c r="R224" i="1"/>
  <c r="S224" i="1"/>
  <c r="J225" i="1"/>
  <c r="K225" i="1"/>
  <c r="L225" i="1"/>
  <c r="M225" i="1"/>
  <c r="N225" i="1"/>
  <c r="O225" i="1"/>
  <c r="P225" i="1"/>
  <c r="Q225" i="1"/>
  <c r="R225" i="1"/>
  <c r="S225" i="1"/>
  <c r="J226" i="1"/>
  <c r="K226" i="1"/>
  <c r="L226" i="1"/>
  <c r="M226" i="1"/>
  <c r="N226" i="1"/>
  <c r="O226" i="1"/>
  <c r="P226" i="1"/>
  <c r="Q226" i="1"/>
  <c r="R226" i="1"/>
  <c r="S226" i="1"/>
  <c r="J227" i="1"/>
  <c r="K227" i="1"/>
  <c r="L227" i="1"/>
  <c r="M227" i="1"/>
  <c r="N227" i="1"/>
  <c r="O227" i="1"/>
  <c r="P227" i="1"/>
  <c r="Q227" i="1"/>
  <c r="R227" i="1"/>
  <c r="S227" i="1"/>
  <c r="J228" i="1"/>
  <c r="K228" i="1"/>
  <c r="L228" i="1"/>
  <c r="M228" i="1"/>
  <c r="N228" i="1"/>
  <c r="O228" i="1"/>
  <c r="P228" i="1"/>
  <c r="Q228" i="1"/>
  <c r="R228" i="1"/>
  <c r="S228" i="1"/>
  <c r="J229" i="1"/>
  <c r="K229" i="1"/>
  <c r="L229" i="1"/>
  <c r="M229" i="1"/>
  <c r="N229" i="1"/>
  <c r="O229" i="1"/>
  <c r="P229" i="1"/>
  <c r="Q229" i="1"/>
  <c r="R229" i="1"/>
  <c r="S229" i="1"/>
  <c r="J230" i="1"/>
  <c r="K230" i="1"/>
  <c r="L230" i="1"/>
  <c r="M230" i="1"/>
  <c r="N230" i="1"/>
  <c r="O230" i="1"/>
  <c r="P230" i="1"/>
  <c r="Q230" i="1"/>
  <c r="R230" i="1"/>
  <c r="S230" i="1"/>
  <c r="J231" i="1"/>
  <c r="K231" i="1"/>
  <c r="L231" i="1"/>
  <c r="M231" i="1"/>
  <c r="N231" i="1"/>
  <c r="O231" i="1"/>
  <c r="P231" i="1"/>
  <c r="Q231" i="1"/>
  <c r="R231" i="1"/>
  <c r="S231" i="1"/>
  <c r="J232" i="1"/>
  <c r="K232" i="1"/>
  <c r="L232" i="1"/>
  <c r="M232" i="1"/>
  <c r="N232" i="1"/>
  <c r="O232" i="1"/>
  <c r="P232" i="1"/>
  <c r="Q232" i="1"/>
  <c r="R232" i="1"/>
  <c r="S232" i="1"/>
  <c r="J233" i="1"/>
  <c r="K233" i="1"/>
  <c r="L233" i="1"/>
  <c r="M233" i="1"/>
  <c r="N233" i="1"/>
  <c r="O233" i="1"/>
  <c r="P233" i="1"/>
  <c r="Q233" i="1"/>
  <c r="R233" i="1"/>
  <c r="S233" i="1"/>
  <c r="J234" i="1"/>
  <c r="K234" i="1"/>
  <c r="L234" i="1"/>
  <c r="M234" i="1"/>
  <c r="N234" i="1"/>
  <c r="O234" i="1"/>
  <c r="P234" i="1"/>
  <c r="Q234" i="1"/>
  <c r="R234" i="1"/>
  <c r="S234" i="1"/>
  <c r="J235" i="1"/>
  <c r="K235" i="1"/>
  <c r="L235" i="1"/>
  <c r="M235" i="1"/>
  <c r="N235" i="1"/>
  <c r="O235" i="1"/>
  <c r="P235" i="1"/>
  <c r="Q235" i="1"/>
  <c r="R235" i="1"/>
  <c r="S235" i="1"/>
  <c r="J236" i="1"/>
  <c r="K236" i="1"/>
  <c r="L236" i="1"/>
  <c r="M236" i="1"/>
  <c r="N236" i="1"/>
  <c r="O236" i="1"/>
  <c r="P236" i="1"/>
  <c r="Q236" i="1"/>
  <c r="R236" i="1"/>
  <c r="S236" i="1"/>
  <c r="J237" i="1"/>
  <c r="K237" i="1"/>
  <c r="L237" i="1"/>
  <c r="M237" i="1"/>
  <c r="N237" i="1"/>
  <c r="O237" i="1"/>
  <c r="P237" i="1"/>
  <c r="Q237" i="1"/>
  <c r="R237" i="1"/>
  <c r="S237" i="1"/>
  <c r="J238" i="1"/>
  <c r="K238" i="1"/>
  <c r="L238" i="1"/>
  <c r="M238" i="1"/>
  <c r="N238" i="1"/>
  <c r="O238" i="1"/>
  <c r="P238" i="1"/>
  <c r="Q238" i="1"/>
  <c r="R238" i="1"/>
  <c r="S238" i="1"/>
  <c r="J239" i="1"/>
  <c r="K239" i="1"/>
  <c r="L239" i="1"/>
  <c r="M239" i="1"/>
  <c r="N239" i="1"/>
  <c r="O239" i="1"/>
  <c r="P239" i="1"/>
  <c r="Q239" i="1"/>
  <c r="R239" i="1"/>
  <c r="S239" i="1"/>
  <c r="J240" i="1"/>
  <c r="K240" i="1"/>
  <c r="L240" i="1"/>
  <c r="M240" i="1"/>
  <c r="N240" i="1"/>
  <c r="O240" i="1"/>
  <c r="P240" i="1"/>
  <c r="Q240" i="1"/>
  <c r="R240" i="1"/>
  <c r="S240" i="1"/>
  <c r="J241" i="1"/>
  <c r="K241" i="1"/>
  <c r="L241" i="1"/>
  <c r="M241" i="1"/>
  <c r="N241" i="1"/>
  <c r="O241" i="1"/>
  <c r="P241" i="1"/>
  <c r="Q241" i="1"/>
  <c r="R241" i="1"/>
  <c r="S241" i="1"/>
  <c r="J242" i="1"/>
  <c r="K242" i="1"/>
  <c r="L242" i="1"/>
  <c r="M242" i="1"/>
  <c r="N242" i="1"/>
  <c r="O242" i="1"/>
  <c r="P242" i="1"/>
  <c r="Q242" i="1"/>
  <c r="R242" i="1"/>
  <c r="S242" i="1"/>
  <c r="J243" i="1"/>
  <c r="K243" i="1"/>
  <c r="L243" i="1"/>
  <c r="M243" i="1"/>
  <c r="N243" i="1"/>
  <c r="O243" i="1"/>
  <c r="P243" i="1"/>
  <c r="Q243" i="1"/>
  <c r="R243" i="1"/>
  <c r="S243" i="1"/>
  <c r="J244" i="1"/>
  <c r="K244" i="1"/>
  <c r="L244" i="1"/>
  <c r="M244" i="1"/>
  <c r="N244" i="1"/>
  <c r="O244" i="1"/>
  <c r="P244" i="1"/>
  <c r="Q244" i="1"/>
  <c r="R244" i="1"/>
  <c r="S244" i="1"/>
  <c r="J245" i="1"/>
  <c r="K245" i="1"/>
  <c r="L245" i="1"/>
  <c r="M245" i="1"/>
  <c r="N245" i="1"/>
  <c r="O245" i="1"/>
  <c r="P245" i="1"/>
  <c r="Q245" i="1"/>
  <c r="R245" i="1"/>
  <c r="S245" i="1"/>
  <c r="J246" i="1"/>
  <c r="K246" i="1"/>
  <c r="L246" i="1"/>
  <c r="M246" i="1"/>
  <c r="N246" i="1"/>
  <c r="O246" i="1"/>
  <c r="P246" i="1"/>
  <c r="Q246" i="1"/>
  <c r="R246" i="1"/>
  <c r="S246" i="1"/>
  <c r="J247" i="1"/>
  <c r="K247" i="1"/>
  <c r="L247" i="1"/>
  <c r="M247" i="1"/>
  <c r="N247" i="1"/>
  <c r="O247" i="1"/>
  <c r="P247" i="1"/>
  <c r="Q247" i="1"/>
  <c r="R247" i="1"/>
  <c r="S247" i="1"/>
  <c r="J248" i="1"/>
  <c r="K248" i="1"/>
  <c r="L248" i="1"/>
  <c r="M248" i="1"/>
  <c r="N248" i="1"/>
  <c r="O248" i="1"/>
  <c r="P248" i="1"/>
  <c r="Q248" i="1"/>
  <c r="R248" i="1"/>
  <c r="S248" i="1"/>
  <c r="J249" i="1"/>
  <c r="K249" i="1"/>
  <c r="L249" i="1"/>
  <c r="M249" i="1"/>
  <c r="N249" i="1"/>
  <c r="O249" i="1"/>
  <c r="P249" i="1"/>
  <c r="Q249" i="1"/>
  <c r="R249" i="1"/>
  <c r="S249" i="1"/>
  <c r="J250" i="1"/>
  <c r="K250" i="1"/>
  <c r="L250" i="1"/>
  <c r="M250" i="1"/>
  <c r="N250" i="1"/>
  <c r="O250" i="1"/>
  <c r="P250" i="1"/>
  <c r="Q250" i="1"/>
  <c r="R250" i="1"/>
  <c r="S250" i="1"/>
  <c r="J251" i="1"/>
  <c r="K251" i="1"/>
  <c r="L251" i="1"/>
  <c r="M251" i="1"/>
  <c r="N251" i="1"/>
  <c r="O251" i="1"/>
  <c r="P251" i="1"/>
  <c r="Q251" i="1"/>
  <c r="R251" i="1"/>
  <c r="S251" i="1"/>
  <c r="J252" i="1"/>
  <c r="K252" i="1"/>
  <c r="L252" i="1"/>
  <c r="M252" i="1"/>
  <c r="N252" i="1"/>
  <c r="O252" i="1"/>
  <c r="P252" i="1"/>
  <c r="Q252" i="1"/>
  <c r="R252" i="1"/>
  <c r="S252" i="1"/>
  <c r="J253" i="1"/>
  <c r="K253" i="1"/>
  <c r="L253" i="1"/>
  <c r="M253" i="1"/>
  <c r="N253" i="1"/>
  <c r="O253" i="1"/>
  <c r="P253" i="1"/>
  <c r="Q253" i="1"/>
  <c r="R253" i="1"/>
  <c r="S253" i="1"/>
  <c r="J254" i="1"/>
  <c r="K254" i="1"/>
  <c r="L254" i="1"/>
  <c r="M254" i="1"/>
  <c r="N254" i="1"/>
  <c r="O254" i="1"/>
  <c r="P254" i="1"/>
  <c r="Q254" i="1"/>
  <c r="R254" i="1"/>
  <c r="S254" i="1"/>
  <c r="J255" i="1"/>
  <c r="K255" i="1"/>
  <c r="L255" i="1"/>
  <c r="M255" i="1"/>
  <c r="N255" i="1"/>
  <c r="O255" i="1"/>
  <c r="P255" i="1"/>
  <c r="Q255" i="1"/>
  <c r="R255" i="1"/>
  <c r="S255" i="1"/>
  <c r="J256" i="1"/>
  <c r="K256" i="1"/>
  <c r="L256" i="1"/>
  <c r="M256" i="1"/>
  <c r="N256" i="1"/>
  <c r="O256" i="1"/>
  <c r="P256" i="1"/>
  <c r="Q256" i="1"/>
  <c r="R256" i="1"/>
  <c r="S256" i="1"/>
  <c r="J257" i="1"/>
  <c r="K257" i="1"/>
  <c r="L257" i="1"/>
  <c r="M257" i="1"/>
  <c r="N257" i="1"/>
  <c r="O257" i="1"/>
  <c r="P257" i="1"/>
  <c r="Q257" i="1"/>
  <c r="R257" i="1"/>
  <c r="S257" i="1"/>
  <c r="J258" i="1"/>
  <c r="K258" i="1"/>
  <c r="L258" i="1"/>
  <c r="M258" i="1"/>
  <c r="N258" i="1"/>
  <c r="O258" i="1"/>
  <c r="P258" i="1"/>
  <c r="Q258" i="1"/>
  <c r="R258" i="1"/>
  <c r="S258" i="1"/>
  <c r="J259" i="1"/>
  <c r="K259" i="1"/>
  <c r="L259" i="1"/>
  <c r="M259" i="1"/>
  <c r="N259" i="1"/>
  <c r="O259" i="1"/>
  <c r="P259" i="1"/>
  <c r="Q259" i="1"/>
  <c r="R259" i="1"/>
  <c r="S259" i="1"/>
  <c r="J260" i="1"/>
  <c r="K260" i="1"/>
  <c r="L260" i="1"/>
  <c r="M260" i="1"/>
  <c r="N260" i="1"/>
  <c r="O260" i="1"/>
  <c r="P260" i="1"/>
  <c r="Q260" i="1"/>
  <c r="R260" i="1"/>
  <c r="S260" i="1"/>
  <c r="J261" i="1"/>
  <c r="K261" i="1"/>
  <c r="L261" i="1"/>
  <c r="M261" i="1"/>
  <c r="N261" i="1"/>
  <c r="O261" i="1"/>
  <c r="P261" i="1"/>
  <c r="Q261" i="1"/>
  <c r="R261" i="1"/>
  <c r="S261" i="1"/>
  <c r="J262" i="1"/>
  <c r="K262" i="1"/>
  <c r="L262" i="1"/>
  <c r="M262" i="1"/>
  <c r="N262" i="1"/>
  <c r="O262" i="1"/>
  <c r="P262" i="1"/>
  <c r="Q262" i="1"/>
  <c r="R262" i="1"/>
  <c r="S262" i="1"/>
  <c r="J263" i="1"/>
  <c r="K263" i="1"/>
  <c r="L263" i="1"/>
  <c r="M263" i="1"/>
  <c r="N263" i="1"/>
  <c r="O263" i="1"/>
  <c r="P263" i="1"/>
  <c r="Q263" i="1"/>
  <c r="R263" i="1"/>
  <c r="S263" i="1"/>
  <c r="J264" i="1"/>
  <c r="K264" i="1"/>
  <c r="L264" i="1"/>
  <c r="M264" i="1"/>
  <c r="N264" i="1"/>
  <c r="O264" i="1"/>
  <c r="P264" i="1"/>
  <c r="Q264" i="1"/>
  <c r="R264" i="1"/>
  <c r="S264" i="1"/>
  <c r="J265" i="1"/>
  <c r="K265" i="1"/>
  <c r="L265" i="1"/>
  <c r="M265" i="1"/>
  <c r="N265" i="1"/>
  <c r="O265" i="1"/>
  <c r="P265" i="1"/>
  <c r="Q265" i="1"/>
  <c r="R265" i="1"/>
  <c r="S265" i="1"/>
  <c r="J266" i="1"/>
  <c r="K266" i="1"/>
  <c r="L266" i="1"/>
  <c r="M266" i="1"/>
  <c r="N266" i="1"/>
  <c r="O266" i="1"/>
  <c r="P266" i="1"/>
  <c r="Q266" i="1"/>
  <c r="R266" i="1"/>
  <c r="S266" i="1"/>
  <c r="J267" i="1"/>
  <c r="K267" i="1"/>
  <c r="L267" i="1"/>
  <c r="M267" i="1"/>
  <c r="N267" i="1"/>
  <c r="O267" i="1"/>
  <c r="P267" i="1"/>
  <c r="Q267" i="1"/>
  <c r="R267" i="1"/>
  <c r="S267" i="1"/>
  <c r="J268" i="1"/>
  <c r="K268" i="1"/>
  <c r="L268" i="1"/>
  <c r="M268" i="1"/>
  <c r="N268" i="1"/>
  <c r="O268" i="1"/>
  <c r="P268" i="1"/>
  <c r="Q268" i="1"/>
  <c r="R268" i="1"/>
  <c r="S268" i="1"/>
  <c r="J269" i="1"/>
  <c r="K269" i="1"/>
  <c r="L269" i="1"/>
  <c r="M269" i="1"/>
  <c r="N269" i="1"/>
  <c r="O269" i="1"/>
  <c r="P269" i="1"/>
  <c r="Q269" i="1"/>
  <c r="R269" i="1"/>
  <c r="S269" i="1"/>
  <c r="J270" i="1"/>
  <c r="K270" i="1"/>
  <c r="L270" i="1"/>
  <c r="M270" i="1"/>
  <c r="N270" i="1"/>
  <c r="O270" i="1"/>
  <c r="P270" i="1"/>
  <c r="Q270" i="1"/>
  <c r="R270" i="1"/>
  <c r="S270" i="1"/>
  <c r="J271" i="1"/>
  <c r="K271" i="1"/>
  <c r="L271" i="1"/>
  <c r="M271" i="1"/>
  <c r="N271" i="1"/>
  <c r="O271" i="1"/>
  <c r="P271" i="1"/>
  <c r="Q271" i="1"/>
  <c r="R271" i="1"/>
  <c r="S271" i="1"/>
  <c r="J272" i="1"/>
  <c r="K272" i="1"/>
  <c r="L272" i="1"/>
  <c r="M272" i="1"/>
  <c r="N272" i="1"/>
  <c r="O272" i="1"/>
  <c r="P272" i="1"/>
  <c r="Q272" i="1"/>
  <c r="R272" i="1"/>
  <c r="S272" i="1"/>
  <c r="J273" i="1"/>
  <c r="K273" i="1"/>
  <c r="L273" i="1"/>
  <c r="M273" i="1"/>
  <c r="N273" i="1"/>
  <c r="O273" i="1"/>
  <c r="P273" i="1"/>
  <c r="Q273" i="1"/>
  <c r="R273" i="1"/>
  <c r="S273" i="1"/>
  <c r="J274" i="1"/>
  <c r="K274" i="1"/>
  <c r="L274" i="1"/>
  <c r="M274" i="1"/>
  <c r="N274" i="1"/>
  <c r="O274" i="1"/>
  <c r="P274" i="1"/>
  <c r="Q274" i="1"/>
  <c r="R274" i="1"/>
  <c r="S274" i="1"/>
  <c r="J275" i="1"/>
  <c r="K275" i="1"/>
  <c r="L275" i="1"/>
  <c r="M275" i="1"/>
  <c r="N275" i="1"/>
  <c r="O275" i="1"/>
  <c r="P275" i="1"/>
  <c r="Q275" i="1"/>
  <c r="R275" i="1"/>
  <c r="S275" i="1"/>
  <c r="J276" i="1"/>
  <c r="K276" i="1"/>
  <c r="L276" i="1"/>
  <c r="M276" i="1"/>
  <c r="N276" i="1"/>
  <c r="O276" i="1"/>
  <c r="P276" i="1"/>
  <c r="Q276" i="1"/>
  <c r="R276" i="1"/>
  <c r="S276" i="1"/>
  <c r="J277" i="1"/>
  <c r="K277" i="1"/>
  <c r="L277" i="1"/>
  <c r="M277" i="1"/>
  <c r="N277" i="1"/>
  <c r="O277" i="1"/>
  <c r="P277" i="1"/>
  <c r="Q277" i="1"/>
  <c r="R277" i="1"/>
  <c r="S277" i="1"/>
  <c r="J278" i="1"/>
  <c r="K278" i="1"/>
  <c r="L278" i="1"/>
  <c r="M278" i="1"/>
  <c r="N278" i="1"/>
  <c r="O278" i="1"/>
  <c r="P278" i="1"/>
  <c r="Q278" i="1"/>
  <c r="R278" i="1"/>
  <c r="S278" i="1"/>
  <c r="J279" i="1"/>
  <c r="K279" i="1"/>
  <c r="L279" i="1"/>
  <c r="M279" i="1"/>
  <c r="N279" i="1"/>
  <c r="O279" i="1"/>
  <c r="P279" i="1"/>
  <c r="Q279" i="1"/>
  <c r="R279" i="1"/>
  <c r="S279" i="1"/>
  <c r="J280" i="1"/>
  <c r="K280" i="1"/>
  <c r="L280" i="1"/>
  <c r="M280" i="1"/>
  <c r="N280" i="1"/>
  <c r="O280" i="1"/>
  <c r="P280" i="1"/>
  <c r="Q280" i="1"/>
  <c r="R280" i="1"/>
  <c r="S280" i="1"/>
  <c r="J281" i="1"/>
  <c r="K281" i="1"/>
  <c r="L281" i="1"/>
  <c r="M281" i="1"/>
  <c r="N281" i="1"/>
  <c r="O281" i="1"/>
  <c r="P281" i="1"/>
  <c r="Q281" i="1"/>
  <c r="R281" i="1"/>
  <c r="S281" i="1"/>
  <c r="J282" i="1"/>
  <c r="K282" i="1"/>
  <c r="L282" i="1"/>
  <c r="M282" i="1"/>
  <c r="N282" i="1"/>
  <c r="O282" i="1"/>
  <c r="P282" i="1"/>
  <c r="Q282" i="1"/>
  <c r="R282" i="1"/>
  <c r="S282" i="1"/>
  <c r="J283" i="1"/>
  <c r="K283" i="1"/>
  <c r="L283" i="1"/>
  <c r="M283" i="1"/>
  <c r="N283" i="1"/>
  <c r="O283" i="1"/>
  <c r="P283" i="1"/>
  <c r="Q283" i="1"/>
  <c r="R283" i="1"/>
  <c r="S283" i="1"/>
  <c r="J284" i="1"/>
  <c r="K284" i="1"/>
  <c r="L284" i="1"/>
  <c r="M284" i="1"/>
  <c r="N284" i="1"/>
  <c r="O284" i="1"/>
  <c r="P284" i="1"/>
  <c r="Q284" i="1"/>
  <c r="R284" i="1"/>
  <c r="S284" i="1"/>
  <c r="J285" i="1"/>
  <c r="K285" i="1"/>
  <c r="L285" i="1"/>
  <c r="M285" i="1"/>
  <c r="N285" i="1"/>
  <c r="O285" i="1"/>
  <c r="P285" i="1"/>
  <c r="Q285" i="1"/>
  <c r="R285" i="1"/>
  <c r="S285" i="1"/>
  <c r="J286" i="1"/>
  <c r="K286" i="1"/>
  <c r="L286" i="1"/>
  <c r="M286" i="1"/>
  <c r="N286" i="1"/>
  <c r="O286" i="1"/>
  <c r="P286" i="1"/>
  <c r="Q286" i="1"/>
  <c r="R286" i="1"/>
  <c r="S286" i="1"/>
  <c r="J287" i="1"/>
  <c r="K287" i="1"/>
  <c r="L287" i="1"/>
  <c r="M287" i="1"/>
  <c r="N287" i="1"/>
  <c r="O287" i="1"/>
  <c r="P287" i="1"/>
  <c r="Q287" i="1"/>
  <c r="R287" i="1"/>
  <c r="S287" i="1"/>
  <c r="J288" i="1"/>
  <c r="K288" i="1"/>
  <c r="L288" i="1"/>
  <c r="M288" i="1"/>
  <c r="N288" i="1"/>
  <c r="O288" i="1"/>
  <c r="P288" i="1"/>
  <c r="Q288" i="1"/>
  <c r="R288" i="1"/>
  <c r="S288" i="1"/>
  <c r="J289" i="1"/>
  <c r="K289" i="1"/>
  <c r="L289" i="1"/>
  <c r="M289" i="1"/>
  <c r="N289" i="1"/>
  <c r="O289" i="1"/>
  <c r="P289" i="1"/>
  <c r="Q289" i="1"/>
  <c r="R289" i="1"/>
  <c r="S289" i="1"/>
  <c r="J290" i="1"/>
  <c r="K290" i="1"/>
  <c r="L290" i="1"/>
  <c r="M290" i="1"/>
  <c r="N290" i="1"/>
  <c r="O290" i="1"/>
  <c r="P290" i="1"/>
  <c r="Q290" i="1"/>
  <c r="R290" i="1"/>
  <c r="S290" i="1"/>
  <c r="J291" i="1"/>
  <c r="K291" i="1"/>
  <c r="L291" i="1"/>
  <c r="M291" i="1"/>
  <c r="N291" i="1"/>
  <c r="O291" i="1"/>
  <c r="P291" i="1"/>
  <c r="Q291" i="1"/>
  <c r="R291" i="1"/>
  <c r="S291" i="1"/>
  <c r="J292" i="1"/>
  <c r="K292" i="1"/>
  <c r="L292" i="1"/>
  <c r="M292" i="1"/>
  <c r="N292" i="1"/>
  <c r="O292" i="1"/>
  <c r="P292" i="1"/>
  <c r="Q292" i="1"/>
  <c r="R292" i="1"/>
  <c r="S292" i="1"/>
  <c r="J293" i="1"/>
  <c r="K293" i="1"/>
  <c r="L293" i="1"/>
  <c r="M293" i="1"/>
  <c r="N293" i="1"/>
  <c r="O293" i="1"/>
  <c r="P293" i="1"/>
  <c r="Q293" i="1"/>
  <c r="R293" i="1"/>
  <c r="S293" i="1"/>
  <c r="J294" i="1"/>
  <c r="K294" i="1"/>
  <c r="L294" i="1"/>
  <c r="M294" i="1"/>
  <c r="N294" i="1"/>
  <c r="O294" i="1"/>
  <c r="P294" i="1"/>
  <c r="Q294" i="1"/>
  <c r="R294" i="1"/>
  <c r="S294" i="1"/>
  <c r="J295" i="1"/>
  <c r="K295" i="1"/>
  <c r="L295" i="1"/>
  <c r="M295" i="1"/>
  <c r="N295" i="1"/>
  <c r="O295" i="1"/>
  <c r="P295" i="1"/>
  <c r="Q295" i="1"/>
  <c r="R295" i="1"/>
  <c r="S295" i="1"/>
  <c r="J296" i="1"/>
  <c r="K296" i="1"/>
  <c r="L296" i="1"/>
  <c r="M296" i="1"/>
  <c r="N296" i="1"/>
  <c r="O296" i="1"/>
  <c r="P296" i="1"/>
  <c r="Q296" i="1"/>
  <c r="R296" i="1"/>
  <c r="S296" i="1"/>
  <c r="J297" i="1"/>
  <c r="K297" i="1"/>
  <c r="L297" i="1"/>
  <c r="M297" i="1"/>
  <c r="N297" i="1"/>
  <c r="O297" i="1"/>
  <c r="P297" i="1"/>
  <c r="Q297" i="1"/>
  <c r="R297" i="1"/>
  <c r="S297" i="1"/>
  <c r="J298" i="1"/>
  <c r="K298" i="1"/>
  <c r="L298" i="1"/>
  <c r="M298" i="1"/>
  <c r="N298" i="1"/>
  <c r="O298" i="1"/>
  <c r="P298" i="1"/>
  <c r="Q298" i="1"/>
  <c r="R298" i="1"/>
  <c r="S298" i="1"/>
  <c r="J299" i="1"/>
  <c r="K299" i="1"/>
  <c r="L299" i="1"/>
  <c r="M299" i="1"/>
  <c r="N299" i="1"/>
  <c r="O299" i="1"/>
  <c r="P299" i="1"/>
  <c r="Q299" i="1"/>
  <c r="R299" i="1"/>
  <c r="S29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T58" i="1" s="1"/>
  <c r="I59" i="1"/>
  <c r="I60" i="1"/>
  <c r="I61" i="1"/>
  <c r="I62" i="1"/>
  <c r="I63" i="1"/>
  <c r="I64" i="1"/>
  <c r="I65" i="1"/>
  <c r="I66" i="1"/>
  <c r="T66" i="1" s="1"/>
  <c r="I67" i="1"/>
  <c r="I68" i="1"/>
  <c r="I69" i="1"/>
  <c r="I70" i="1"/>
  <c r="I71" i="1"/>
  <c r="I72" i="1"/>
  <c r="I73" i="1"/>
  <c r="I74" i="1"/>
  <c r="T74" i="1" s="1"/>
  <c r="I75" i="1"/>
  <c r="I76" i="1"/>
  <c r="I77" i="1"/>
  <c r="I78" i="1"/>
  <c r="I79" i="1"/>
  <c r="I80" i="1"/>
  <c r="I81" i="1"/>
  <c r="I82" i="1"/>
  <c r="T82" i="1" s="1"/>
  <c r="I83" i="1"/>
  <c r="I84" i="1"/>
  <c r="I85" i="1"/>
  <c r="I86" i="1"/>
  <c r="I87" i="1"/>
  <c r="I88" i="1"/>
  <c r="I89" i="1"/>
  <c r="I90" i="1"/>
  <c r="T90" i="1" s="1"/>
  <c r="I91" i="1"/>
  <c r="I92" i="1"/>
  <c r="I93" i="1"/>
  <c r="I94" i="1"/>
  <c r="I95" i="1"/>
  <c r="I96" i="1"/>
  <c r="I97" i="1"/>
  <c r="I98" i="1"/>
  <c r="T98" i="1" s="1"/>
  <c r="I99" i="1"/>
  <c r="I100" i="1"/>
  <c r="I101" i="1"/>
  <c r="I102" i="1"/>
  <c r="I103" i="1"/>
  <c r="I104" i="1"/>
  <c r="I105" i="1"/>
  <c r="I106" i="1"/>
  <c r="T106" i="1" s="1"/>
  <c r="I107" i="1"/>
  <c r="I108" i="1"/>
  <c r="I109" i="1"/>
  <c r="I110" i="1"/>
  <c r="I111" i="1"/>
  <c r="I112" i="1"/>
  <c r="I113" i="1"/>
  <c r="I114" i="1"/>
  <c r="T114" i="1" s="1"/>
  <c r="I115" i="1"/>
  <c r="I116" i="1"/>
  <c r="I117" i="1"/>
  <c r="I118" i="1"/>
  <c r="I119" i="1"/>
  <c r="I120" i="1"/>
  <c r="I121" i="1"/>
  <c r="I122" i="1"/>
  <c r="T122" i="1" s="1"/>
  <c r="I123" i="1"/>
  <c r="I124" i="1"/>
  <c r="I125" i="1"/>
  <c r="I126" i="1"/>
  <c r="I127" i="1"/>
  <c r="I128" i="1"/>
  <c r="I129" i="1"/>
  <c r="I130" i="1"/>
  <c r="T130" i="1" s="1"/>
  <c r="I131" i="1"/>
  <c r="I132" i="1"/>
  <c r="I133" i="1"/>
  <c r="I134" i="1"/>
  <c r="I135" i="1"/>
  <c r="I136" i="1"/>
  <c r="I137" i="1"/>
  <c r="I138" i="1"/>
  <c r="T138" i="1" s="1"/>
  <c r="I139" i="1"/>
  <c r="I140" i="1"/>
  <c r="I141" i="1"/>
  <c r="I142" i="1"/>
  <c r="I143" i="1"/>
  <c r="I144" i="1"/>
  <c r="I145" i="1"/>
  <c r="I146" i="1"/>
  <c r="T146" i="1" s="1"/>
  <c r="I147" i="1"/>
  <c r="I148" i="1"/>
  <c r="I149" i="1"/>
  <c r="I150" i="1"/>
  <c r="I151" i="1"/>
  <c r="I152" i="1"/>
  <c r="I153" i="1"/>
  <c r="I154" i="1"/>
  <c r="T154" i="1" s="1"/>
  <c r="I155" i="1"/>
  <c r="I156" i="1"/>
  <c r="I157" i="1"/>
  <c r="I158" i="1"/>
  <c r="I159" i="1"/>
  <c r="I160" i="1"/>
  <c r="I161" i="1"/>
  <c r="I162" i="1"/>
  <c r="T162" i="1" s="1"/>
  <c r="I163" i="1"/>
  <c r="I164" i="1"/>
  <c r="I165" i="1"/>
  <c r="I166" i="1"/>
  <c r="I167" i="1"/>
  <c r="I168" i="1"/>
  <c r="I169" i="1"/>
  <c r="I170" i="1"/>
  <c r="T170" i="1" s="1"/>
  <c r="I171" i="1"/>
  <c r="I172" i="1"/>
  <c r="I173" i="1"/>
  <c r="I174" i="1"/>
  <c r="I175" i="1"/>
  <c r="I176" i="1"/>
  <c r="I177" i="1"/>
  <c r="I178" i="1"/>
  <c r="T178" i="1" s="1"/>
  <c r="I179" i="1"/>
  <c r="I180" i="1"/>
  <c r="I181" i="1"/>
  <c r="I182" i="1"/>
  <c r="I183" i="1"/>
  <c r="I184" i="1"/>
  <c r="I185" i="1"/>
  <c r="I186" i="1"/>
  <c r="T186" i="1" s="1"/>
  <c r="I187" i="1"/>
  <c r="I188" i="1"/>
  <c r="I189" i="1"/>
  <c r="I190" i="1"/>
  <c r="I191" i="1"/>
  <c r="I192" i="1"/>
  <c r="I193" i="1"/>
  <c r="I194" i="1"/>
  <c r="T194" i="1" s="1"/>
  <c r="I195" i="1"/>
  <c r="I196" i="1"/>
  <c r="I197" i="1"/>
  <c r="I198" i="1"/>
  <c r="I199" i="1"/>
  <c r="I200" i="1"/>
  <c r="I201" i="1"/>
  <c r="I202" i="1"/>
  <c r="T202" i="1" s="1"/>
  <c r="I203" i="1"/>
  <c r="I204" i="1"/>
  <c r="I205" i="1"/>
  <c r="I206" i="1"/>
  <c r="I207" i="1"/>
  <c r="I208" i="1"/>
  <c r="I209" i="1"/>
  <c r="I210" i="1"/>
  <c r="T210" i="1" s="1"/>
  <c r="I211" i="1"/>
  <c r="I212" i="1"/>
  <c r="I213" i="1"/>
  <c r="I214" i="1"/>
  <c r="I215" i="1"/>
  <c r="I216" i="1"/>
  <c r="I217" i="1"/>
  <c r="I218" i="1"/>
  <c r="T218" i="1" s="1"/>
  <c r="I219" i="1"/>
  <c r="I220" i="1"/>
  <c r="I221" i="1"/>
  <c r="I222" i="1"/>
  <c r="I223" i="1"/>
  <c r="I224" i="1"/>
  <c r="I225" i="1"/>
  <c r="I226" i="1"/>
  <c r="T226" i="1" s="1"/>
  <c r="I227" i="1"/>
  <c r="I228" i="1"/>
  <c r="I229" i="1"/>
  <c r="I230" i="1"/>
  <c r="I231" i="1"/>
  <c r="I232" i="1"/>
  <c r="I233" i="1"/>
  <c r="I234" i="1"/>
  <c r="T234" i="1" s="1"/>
  <c r="I235" i="1"/>
  <c r="I236" i="1"/>
  <c r="I237" i="1"/>
  <c r="I238" i="1"/>
  <c r="I239" i="1"/>
  <c r="I240" i="1"/>
  <c r="I241" i="1"/>
  <c r="I242" i="1"/>
  <c r="T242" i="1" s="1"/>
  <c r="I243" i="1"/>
  <c r="I244" i="1"/>
  <c r="I245" i="1"/>
  <c r="I246" i="1"/>
  <c r="I247" i="1"/>
  <c r="I248" i="1"/>
  <c r="I249" i="1"/>
  <c r="I250" i="1"/>
  <c r="T250" i="1" s="1"/>
  <c r="I251" i="1"/>
  <c r="I252" i="1"/>
  <c r="I253" i="1"/>
  <c r="I254" i="1"/>
  <c r="I255" i="1"/>
  <c r="I256" i="1"/>
  <c r="I257" i="1"/>
  <c r="I258" i="1"/>
  <c r="T258" i="1" s="1"/>
  <c r="I259" i="1"/>
  <c r="I260" i="1"/>
  <c r="I261" i="1"/>
  <c r="I262" i="1"/>
  <c r="I263" i="1"/>
  <c r="I264" i="1"/>
  <c r="I265" i="1"/>
  <c r="I266" i="1"/>
  <c r="T266" i="1" s="1"/>
  <c r="I267" i="1"/>
  <c r="I268" i="1"/>
  <c r="I269" i="1"/>
  <c r="I270" i="1"/>
  <c r="I271" i="1"/>
  <c r="I272" i="1"/>
  <c r="I273" i="1"/>
  <c r="I274" i="1"/>
  <c r="T274" i="1" s="1"/>
  <c r="I275" i="1"/>
  <c r="I276" i="1"/>
  <c r="I277" i="1"/>
  <c r="I278" i="1"/>
  <c r="I279" i="1"/>
  <c r="I280" i="1"/>
  <c r="I281" i="1"/>
  <c r="I282" i="1"/>
  <c r="T282" i="1" s="1"/>
  <c r="I283" i="1"/>
  <c r="I284" i="1"/>
  <c r="I285" i="1"/>
  <c r="I286" i="1"/>
  <c r="I287" i="1"/>
  <c r="I288" i="1"/>
  <c r="I289" i="1"/>
  <c r="I290" i="1"/>
  <c r="T290" i="1" s="1"/>
  <c r="I291" i="1"/>
  <c r="I292" i="1"/>
  <c r="I293" i="1"/>
  <c r="I294" i="1"/>
  <c r="I295" i="1"/>
  <c r="I296" i="1"/>
  <c r="I297" i="1"/>
  <c r="I298" i="1"/>
  <c r="T298" i="1" s="1"/>
  <c r="I299" i="1"/>
  <c r="I300" i="1"/>
  <c r="I301" i="1"/>
  <c r="I302" i="1"/>
  <c r="I303" i="1"/>
  <c r="I304" i="1"/>
  <c r="I305" i="1"/>
  <c r="I306" i="1"/>
  <c r="T306" i="1" s="1"/>
  <c r="I307" i="1"/>
  <c r="I308" i="1"/>
  <c r="I309" i="1"/>
  <c r="I310" i="1"/>
  <c r="I311" i="1"/>
  <c r="I312" i="1"/>
  <c r="I313" i="1"/>
  <c r="I314" i="1"/>
  <c r="T314" i="1" s="1"/>
  <c r="I315" i="1"/>
  <c r="I316" i="1"/>
  <c r="I317" i="1"/>
  <c r="I318" i="1"/>
  <c r="I319" i="1"/>
  <c r="I320" i="1"/>
  <c r="I321" i="1"/>
  <c r="I322" i="1"/>
  <c r="T322" i="1" s="1"/>
  <c r="I323" i="1"/>
  <c r="I324" i="1"/>
  <c r="I325" i="1"/>
  <c r="I326" i="1"/>
  <c r="I327" i="1"/>
  <c r="I328" i="1"/>
  <c r="I329" i="1"/>
  <c r="I330" i="1"/>
  <c r="T330" i="1" s="1"/>
  <c r="I331" i="1"/>
  <c r="I332" i="1"/>
  <c r="I333" i="1"/>
  <c r="I334" i="1"/>
  <c r="I335" i="1"/>
  <c r="I336" i="1"/>
  <c r="I337" i="1"/>
  <c r="I338" i="1"/>
  <c r="T338" i="1" s="1"/>
  <c r="I339" i="1"/>
  <c r="I340" i="1"/>
  <c r="I341" i="1"/>
  <c r="I342" i="1"/>
  <c r="I343" i="1"/>
  <c r="I344" i="1"/>
  <c r="I345" i="1"/>
  <c r="I346" i="1"/>
  <c r="T346" i="1" s="1"/>
  <c r="I347" i="1"/>
  <c r="I348" i="1"/>
  <c r="I349" i="1"/>
  <c r="I350" i="1"/>
  <c r="I351" i="1"/>
  <c r="I352" i="1"/>
  <c r="I353" i="1"/>
  <c r="I354" i="1"/>
  <c r="T354" i="1" s="1"/>
  <c r="I355" i="1"/>
  <c r="I356" i="1"/>
  <c r="I357" i="1"/>
  <c r="I358" i="1"/>
  <c r="I359" i="1"/>
  <c r="I360" i="1"/>
  <c r="I361" i="1"/>
  <c r="I362" i="1"/>
  <c r="T362" i="1" s="1"/>
  <c r="I363" i="1"/>
  <c r="I364" i="1"/>
  <c r="I365" i="1"/>
  <c r="I366" i="1"/>
  <c r="I367" i="1"/>
  <c r="I368" i="1"/>
  <c r="I369" i="1"/>
  <c r="I370" i="1"/>
  <c r="T370" i="1" s="1"/>
  <c r="I371" i="1"/>
  <c r="I372" i="1"/>
  <c r="I373" i="1"/>
  <c r="I374" i="1"/>
  <c r="I375" i="1"/>
  <c r="I376" i="1"/>
  <c r="I377" i="1"/>
  <c r="I378" i="1"/>
  <c r="T378" i="1" s="1"/>
  <c r="I379" i="1"/>
  <c r="I380" i="1"/>
  <c r="I381" i="1"/>
  <c r="I382" i="1"/>
  <c r="I383" i="1"/>
  <c r="I384" i="1"/>
  <c r="I385" i="1"/>
  <c r="I386" i="1"/>
  <c r="T386" i="1" s="1"/>
  <c r="I387" i="1"/>
  <c r="I388" i="1"/>
  <c r="I389" i="1"/>
  <c r="I390" i="1"/>
  <c r="I391" i="1"/>
  <c r="I392" i="1"/>
  <c r="I393" i="1"/>
  <c r="I394" i="1"/>
  <c r="T394" i="1" s="1"/>
  <c r="I395" i="1"/>
  <c r="I396" i="1"/>
  <c r="I397" i="1"/>
  <c r="I398" i="1"/>
  <c r="I399" i="1"/>
  <c r="I400" i="1"/>
  <c r="I401" i="1"/>
  <c r="I402" i="1"/>
  <c r="T402" i="1" s="1"/>
  <c r="I403" i="1"/>
  <c r="I404" i="1"/>
  <c r="I405" i="1"/>
  <c r="I406" i="1"/>
  <c r="I407" i="1"/>
  <c r="I408" i="1"/>
  <c r="I409" i="1"/>
  <c r="I410" i="1"/>
  <c r="T410" i="1" s="1"/>
  <c r="I411" i="1"/>
  <c r="I412" i="1"/>
  <c r="I413" i="1"/>
  <c r="I414" i="1"/>
  <c r="I415" i="1"/>
  <c r="I416" i="1"/>
  <c r="I417" i="1"/>
  <c r="I418" i="1"/>
  <c r="T418" i="1" s="1"/>
  <c r="I419" i="1"/>
  <c r="I420" i="1"/>
  <c r="I421" i="1"/>
  <c r="I422" i="1"/>
  <c r="I423" i="1"/>
  <c r="I424" i="1"/>
  <c r="I425" i="1"/>
  <c r="I426" i="1"/>
  <c r="T426" i="1" s="1"/>
  <c r="I427" i="1"/>
  <c r="I428" i="1"/>
  <c r="I429" i="1"/>
  <c r="I430" i="1"/>
  <c r="I431" i="1"/>
  <c r="I432" i="1"/>
  <c r="I433" i="1"/>
  <c r="I434" i="1"/>
  <c r="T434" i="1" s="1"/>
  <c r="I435" i="1"/>
  <c r="I436" i="1"/>
  <c r="I437" i="1"/>
  <c r="I438" i="1"/>
  <c r="I439" i="1"/>
  <c r="I440" i="1"/>
  <c r="I441" i="1"/>
  <c r="I442" i="1"/>
  <c r="T442" i="1" s="1"/>
  <c r="I443" i="1"/>
  <c r="I444" i="1"/>
  <c r="I445" i="1"/>
  <c r="I446" i="1"/>
  <c r="I447" i="1"/>
  <c r="I448" i="1"/>
  <c r="I449" i="1"/>
  <c r="I450" i="1"/>
  <c r="T450" i="1" s="1"/>
  <c r="I451" i="1"/>
  <c r="I452" i="1"/>
  <c r="I453" i="1"/>
  <c r="I454" i="1"/>
  <c r="I455" i="1"/>
  <c r="I456" i="1"/>
  <c r="I457" i="1"/>
  <c r="I458" i="1"/>
  <c r="T458" i="1" s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3" i="1"/>
  <c r="T51" i="1"/>
  <c r="T52" i="1"/>
  <c r="T53" i="1"/>
  <c r="T54" i="1"/>
  <c r="T55" i="1"/>
  <c r="T56" i="1"/>
  <c r="T57" i="1"/>
  <c r="T59" i="1"/>
  <c r="T60" i="1"/>
  <c r="T61" i="1"/>
  <c r="T62" i="1"/>
  <c r="T63" i="1"/>
  <c r="T64" i="1"/>
  <c r="T65" i="1"/>
  <c r="T67" i="1"/>
  <c r="T68" i="1"/>
  <c r="T69" i="1"/>
  <c r="T70" i="1"/>
  <c r="T71" i="1"/>
  <c r="T72" i="1"/>
  <c r="T73" i="1"/>
  <c r="T75" i="1"/>
  <c r="T76" i="1"/>
  <c r="T77" i="1"/>
  <c r="T78" i="1"/>
  <c r="T79" i="1"/>
  <c r="T80" i="1"/>
  <c r="T81" i="1"/>
  <c r="T83" i="1"/>
  <c r="T84" i="1"/>
  <c r="T85" i="1"/>
  <c r="T86" i="1"/>
  <c r="T87" i="1"/>
  <c r="T88" i="1"/>
  <c r="T89" i="1"/>
  <c r="T91" i="1"/>
  <c r="T92" i="1"/>
  <c r="T93" i="1"/>
  <c r="T94" i="1"/>
  <c r="T95" i="1"/>
  <c r="T96" i="1"/>
  <c r="T97" i="1"/>
  <c r="T99" i="1"/>
  <c r="T100" i="1"/>
  <c r="T101" i="1"/>
  <c r="T102" i="1"/>
  <c r="T103" i="1"/>
  <c r="T104" i="1"/>
  <c r="T105" i="1"/>
  <c r="T107" i="1"/>
  <c r="T108" i="1"/>
  <c r="T109" i="1"/>
  <c r="T110" i="1"/>
  <c r="T111" i="1"/>
  <c r="T112" i="1"/>
  <c r="T113" i="1"/>
  <c r="T115" i="1"/>
  <c r="T116" i="1"/>
  <c r="T117" i="1"/>
  <c r="T118" i="1"/>
  <c r="T119" i="1"/>
  <c r="T120" i="1"/>
  <c r="T121" i="1"/>
  <c r="T123" i="1"/>
  <c r="T124" i="1"/>
  <c r="T125" i="1"/>
  <c r="T126" i="1"/>
  <c r="T127" i="1"/>
  <c r="T128" i="1"/>
  <c r="T129" i="1"/>
  <c r="T131" i="1"/>
  <c r="T132" i="1"/>
  <c r="T133" i="1"/>
  <c r="T134" i="1"/>
  <c r="T135" i="1"/>
  <c r="T136" i="1"/>
  <c r="T137" i="1"/>
  <c r="T139" i="1"/>
  <c r="T140" i="1"/>
  <c r="T141" i="1"/>
  <c r="T142" i="1"/>
  <c r="T143" i="1"/>
  <c r="T144" i="1"/>
  <c r="T145" i="1"/>
  <c r="T147" i="1"/>
  <c r="T148" i="1"/>
  <c r="T149" i="1"/>
  <c r="T150" i="1"/>
  <c r="T151" i="1"/>
  <c r="T152" i="1"/>
  <c r="T153" i="1"/>
  <c r="T155" i="1"/>
  <c r="T156" i="1"/>
  <c r="T157" i="1"/>
  <c r="T158" i="1"/>
  <c r="T159" i="1"/>
  <c r="T160" i="1"/>
  <c r="T161" i="1"/>
  <c r="T163" i="1"/>
  <c r="T164" i="1"/>
  <c r="T165" i="1"/>
  <c r="T166" i="1"/>
  <c r="T167" i="1"/>
  <c r="T168" i="1"/>
  <c r="T169" i="1"/>
  <c r="T171" i="1"/>
  <c r="T172" i="1"/>
  <c r="T173" i="1"/>
  <c r="T174" i="1"/>
  <c r="T175" i="1"/>
  <c r="T176" i="1"/>
  <c r="T177" i="1"/>
  <c r="T179" i="1"/>
  <c r="T180" i="1"/>
  <c r="T181" i="1"/>
  <c r="T182" i="1"/>
  <c r="T183" i="1"/>
  <c r="T184" i="1"/>
  <c r="T185" i="1"/>
  <c r="T187" i="1"/>
  <c r="T188" i="1"/>
  <c r="T189" i="1"/>
  <c r="T190" i="1"/>
  <c r="T191" i="1"/>
  <c r="T192" i="1"/>
  <c r="T193" i="1"/>
  <c r="T195" i="1"/>
  <c r="T196" i="1"/>
  <c r="T197" i="1"/>
  <c r="T198" i="1"/>
  <c r="T199" i="1"/>
  <c r="T200" i="1"/>
  <c r="T201" i="1"/>
  <c r="T203" i="1"/>
  <c r="T204" i="1"/>
  <c r="T205" i="1"/>
  <c r="T206" i="1"/>
  <c r="T207" i="1"/>
  <c r="T208" i="1"/>
  <c r="T209" i="1"/>
  <c r="T211" i="1"/>
  <c r="T212" i="1"/>
  <c r="T213" i="1"/>
  <c r="T214" i="1"/>
  <c r="T215" i="1"/>
  <c r="T216" i="1"/>
  <c r="T217" i="1"/>
  <c r="T219" i="1"/>
  <c r="T220" i="1"/>
  <c r="T221" i="1"/>
  <c r="T222" i="1"/>
  <c r="T223" i="1"/>
  <c r="T224" i="1"/>
  <c r="T225" i="1"/>
  <c r="T227" i="1"/>
  <c r="T228" i="1"/>
  <c r="T229" i="1"/>
  <c r="T230" i="1"/>
  <c r="T231" i="1"/>
  <c r="T232" i="1"/>
  <c r="T233" i="1"/>
  <c r="T235" i="1"/>
  <c r="T236" i="1"/>
  <c r="T237" i="1"/>
  <c r="T238" i="1"/>
  <c r="T239" i="1"/>
  <c r="T240" i="1"/>
  <c r="T241" i="1"/>
  <c r="T243" i="1"/>
  <c r="T244" i="1"/>
  <c r="T245" i="1"/>
  <c r="T246" i="1"/>
  <c r="T247" i="1"/>
  <c r="T248" i="1"/>
  <c r="T249" i="1"/>
  <c r="T251" i="1"/>
  <c r="T252" i="1"/>
  <c r="T253" i="1"/>
  <c r="T254" i="1"/>
  <c r="T255" i="1"/>
  <c r="T256" i="1"/>
  <c r="T257" i="1"/>
  <c r="T259" i="1"/>
  <c r="T260" i="1"/>
  <c r="T261" i="1"/>
  <c r="T262" i="1"/>
  <c r="T263" i="1"/>
  <c r="T264" i="1"/>
  <c r="T265" i="1"/>
  <c r="T267" i="1"/>
  <c r="T268" i="1"/>
  <c r="T269" i="1"/>
  <c r="T270" i="1"/>
  <c r="T271" i="1"/>
  <c r="T272" i="1"/>
  <c r="T273" i="1"/>
  <c r="T275" i="1"/>
  <c r="T276" i="1"/>
  <c r="T277" i="1"/>
  <c r="T278" i="1"/>
  <c r="T279" i="1"/>
  <c r="T280" i="1"/>
  <c r="T281" i="1"/>
  <c r="T283" i="1"/>
  <c r="T284" i="1"/>
  <c r="T285" i="1"/>
  <c r="T286" i="1"/>
  <c r="T287" i="1"/>
  <c r="T288" i="1"/>
  <c r="T289" i="1"/>
  <c r="T291" i="1"/>
  <c r="T292" i="1"/>
  <c r="T293" i="1"/>
  <c r="T294" i="1"/>
  <c r="T295" i="1"/>
  <c r="T296" i="1"/>
  <c r="T297" i="1"/>
  <c r="T299" i="1"/>
  <c r="T300" i="1"/>
  <c r="T301" i="1"/>
  <c r="T302" i="1"/>
  <c r="T303" i="1"/>
  <c r="T304" i="1"/>
  <c r="T305" i="1"/>
  <c r="T307" i="1"/>
  <c r="T308" i="1"/>
  <c r="T309" i="1"/>
  <c r="T310" i="1"/>
  <c r="T311" i="1"/>
  <c r="T312" i="1"/>
  <c r="T313" i="1"/>
  <c r="T315" i="1"/>
  <c r="T316" i="1"/>
  <c r="T317" i="1"/>
  <c r="T318" i="1"/>
  <c r="T319" i="1"/>
  <c r="T320" i="1"/>
  <c r="T321" i="1"/>
  <c r="T323" i="1"/>
  <c r="T324" i="1"/>
  <c r="T325" i="1"/>
  <c r="T326" i="1"/>
  <c r="T327" i="1"/>
  <c r="T328" i="1"/>
  <c r="T329" i="1"/>
  <c r="T331" i="1"/>
  <c r="T332" i="1"/>
  <c r="T333" i="1"/>
  <c r="T334" i="1"/>
  <c r="T335" i="1"/>
  <c r="T336" i="1"/>
  <c r="T337" i="1"/>
  <c r="T339" i="1"/>
  <c r="T340" i="1"/>
  <c r="T341" i="1"/>
  <c r="T342" i="1"/>
  <c r="T343" i="1"/>
  <c r="T344" i="1"/>
  <c r="T345" i="1"/>
  <c r="T347" i="1"/>
  <c r="T348" i="1"/>
  <c r="T349" i="1"/>
  <c r="T350" i="1"/>
  <c r="T351" i="1"/>
  <c r="T352" i="1"/>
  <c r="T353" i="1"/>
  <c r="T355" i="1"/>
  <c r="T356" i="1"/>
  <c r="T357" i="1"/>
  <c r="T358" i="1"/>
  <c r="T359" i="1"/>
  <c r="T360" i="1"/>
  <c r="T361" i="1"/>
  <c r="T363" i="1"/>
  <c r="T364" i="1"/>
  <c r="T365" i="1"/>
  <c r="T366" i="1"/>
  <c r="T367" i="1"/>
  <c r="T368" i="1"/>
  <c r="T369" i="1"/>
  <c r="T371" i="1"/>
  <c r="T372" i="1"/>
  <c r="T373" i="1"/>
  <c r="T374" i="1"/>
  <c r="T375" i="1"/>
  <c r="T376" i="1"/>
  <c r="T377" i="1"/>
  <c r="T379" i="1"/>
  <c r="T380" i="1"/>
  <c r="T381" i="1"/>
  <c r="T382" i="1"/>
  <c r="T383" i="1"/>
  <c r="T384" i="1"/>
  <c r="T385" i="1"/>
  <c r="T387" i="1"/>
  <c r="T388" i="1"/>
  <c r="T389" i="1"/>
  <c r="T390" i="1"/>
  <c r="T391" i="1"/>
  <c r="T392" i="1"/>
  <c r="T393" i="1"/>
  <c r="T395" i="1"/>
  <c r="T396" i="1"/>
  <c r="T397" i="1"/>
  <c r="T398" i="1"/>
  <c r="T399" i="1"/>
  <c r="T400" i="1"/>
  <c r="T401" i="1"/>
  <c r="T403" i="1"/>
  <c r="T404" i="1"/>
  <c r="T405" i="1"/>
  <c r="T406" i="1"/>
  <c r="T407" i="1"/>
  <c r="T408" i="1"/>
  <c r="T409" i="1"/>
  <c r="T411" i="1"/>
  <c r="T412" i="1"/>
  <c r="T413" i="1"/>
  <c r="T414" i="1"/>
  <c r="T415" i="1"/>
  <c r="T416" i="1"/>
  <c r="T417" i="1"/>
  <c r="T419" i="1"/>
  <c r="T420" i="1"/>
  <c r="T421" i="1"/>
  <c r="T422" i="1"/>
  <c r="T423" i="1"/>
  <c r="T424" i="1"/>
  <c r="T425" i="1"/>
  <c r="T427" i="1"/>
  <c r="T428" i="1"/>
  <c r="T429" i="1"/>
  <c r="T430" i="1"/>
  <c r="T431" i="1"/>
  <c r="T432" i="1"/>
  <c r="T433" i="1"/>
  <c r="T435" i="1"/>
  <c r="T436" i="1"/>
  <c r="T437" i="1"/>
  <c r="T438" i="1"/>
  <c r="T439" i="1"/>
  <c r="T440" i="1"/>
  <c r="T441" i="1"/>
  <c r="T443" i="1"/>
  <c r="T444" i="1"/>
  <c r="T445" i="1"/>
  <c r="T446" i="1"/>
  <c r="T447" i="1"/>
  <c r="T448" i="1"/>
  <c r="T449" i="1"/>
  <c r="T451" i="1"/>
  <c r="T452" i="1"/>
  <c r="T453" i="1"/>
  <c r="T454" i="1"/>
  <c r="T455" i="1"/>
  <c r="T456" i="1"/>
  <c r="T457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A59" i="5" l="1"/>
  <c r="A60" i="5"/>
  <c r="A48" i="5"/>
  <c r="A45" i="5"/>
  <c r="A53" i="5"/>
  <c r="A61" i="5"/>
  <c r="A46" i="5"/>
  <c r="A49" i="5"/>
  <c r="A55" i="5"/>
  <c r="A57" i="5"/>
  <c r="A56" i="5"/>
  <c r="A50" i="5"/>
  <c r="A52" i="5"/>
  <c r="A58" i="5"/>
  <c r="A51" i="5"/>
  <c r="A47" i="5"/>
  <c r="J75" i="5"/>
  <c r="E62" i="5"/>
  <c r="E63" i="5"/>
  <c r="E64" i="5"/>
  <c r="E66" i="5"/>
  <c r="D67" i="5"/>
  <c r="E68" i="5"/>
  <c r="E70" i="5"/>
  <c r="E71" i="5"/>
  <c r="E72" i="5"/>
  <c r="B73" i="5"/>
  <c r="A73" i="5" s="1"/>
  <c r="A40" i="5"/>
  <c r="I73" i="5"/>
  <c r="H73" i="5"/>
  <c r="C73" i="5"/>
  <c r="L69" i="5" l="1"/>
  <c r="H72" i="5"/>
  <c r="H69" i="5"/>
  <c r="D69" i="5"/>
  <c r="D62" i="5"/>
  <c r="K71" i="5"/>
  <c r="K68" i="5"/>
  <c r="H64" i="5"/>
  <c r="D65" i="5"/>
  <c r="D71" i="5"/>
  <c r="H68" i="5"/>
  <c r="D64" i="5"/>
  <c r="L65" i="5"/>
  <c r="D72" i="5"/>
  <c r="K64" i="5"/>
  <c r="K70" i="5"/>
  <c r="D68" i="5"/>
  <c r="K63" i="5"/>
  <c r="H70" i="5"/>
  <c r="D66" i="5"/>
  <c r="D63" i="5"/>
  <c r="D70" i="5"/>
  <c r="K65" i="5"/>
  <c r="K62" i="5"/>
  <c r="K72" i="5"/>
  <c r="K69" i="5"/>
  <c r="H65" i="5"/>
  <c r="H62" i="5"/>
  <c r="J72" i="5"/>
  <c r="J71" i="5"/>
  <c r="J70" i="5"/>
  <c r="J69" i="5"/>
  <c r="J68" i="5"/>
  <c r="J67" i="5"/>
  <c r="J66" i="5"/>
  <c r="J65" i="5"/>
  <c r="J64" i="5"/>
  <c r="J63" i="5"/>
  <c r="J62" i="5"/>
  <c r="L72" i="5"/>
  <c r="L68" i="5"/>
  <c r="L64" i="5"/>
  <c r="K67" i="5"/>
  <c r="I72" i="5"/>
  <c r="I71" i="5"/>
  <c r="I70" i="5"/>
  <c r="I69" i="5"/>
  <c r="I68" i="5"/>
  <c r="I67" i="5"/>
  <c r="I66" i="5"/>
  <c r="I65" i="5"/>
  <c r="I64" i="5"/>
  <c r="I63" i="5"/>
  <c r="I62" i="5"/>
  <c r="H63" i="5"/>
  <c r="L71" i="5"/>
  <c r="L67" i="5"/>
  <c r="L63" i="5"/>
  <c r="K66" i="5"/>
  <c r="H71" i="5"/>
  <c r="G72" i="5"/>
  <c r="G71" i="5"/>
  <c r="G70" i="5"/>
  <c r="G69" i="5"/>
  <c r="G68" i="5"/>
  <c r="G67" i="5"/>
  <c r="G66" i="5"/>
  <c r="G65" i="5"/>
  <c r="G64" i="5"/>
  <c r="G63" i="5"/>
  <c r="G62" i="5"/>
  <c r="H67" i="5"/>
  <c r="F72" i="5"/>
  <c r="F71" i="5"/>
  <c r="F70" i="5"/>
  <c r="F69" i="5"/>
  <c r="F68" i="5"/>
  <c r="F67" i="5"/>
  <c r="F66" i="5"/>
  <c r="F65" i="5"/>
  <c r="F64" i="5"/>
  <c r="F63" i="5"/>
  <c r="F62" i="5"/>
  <c r="L70" i="5"/>
  <c r="L66" i="5"/>
  <c r="L62" i="5"/>
  <c r="H66" i="5"/>
  <c r="E69" i="5"/>
  <c r="E67" i="5"/>
  <c r="E65" i="5"/>
  <c r="O6" i="5" l="1"/>
  <c r="N6" i="5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3" i="1"/>
  <c r="J38" i="5"/>
  <c r="A1" i="5"/>
  <c r="K2" i="3"/>
  <c r="B6" i="5"/>
  <c r="K4" i="1" l="1"/>
  <c r="Q5" i="1"/>
  <c r="K8" i="5" s="1"/>
  <c r="P6" i="1"/>
  <c r="J9" i="5" s="1"/>
  <c r="P7" i="1"/>
  <c r="J10" i="5" s="1"/>
  <c r="N8" i="1"/>
  <c r="N9" i="1"/>
  <c r="M10" i="1"/>
  <c r="M11" i="1"/>
  <c r="G14" i="5" s="1"/>
  <c r="L12" i="1"/>
  <c r="F15" i="5" s="1"/>
  <c r="L13" i="1"/>
  <c r="F16" i="5" s="1"/>
  <c r="K14" i="1"/>
  <c r="E17" i="5" s="1"/>
  <c r="K15" i="1"/>
  <c r="J16" i="1"/>
  <c r="D19" i="5" s="1"/>
  <c r="J17" i="1"/>
  <c r="D20" i="5" s="1"/>
  <c r="Q18" i="1"/>
  <c r="K21" i="5" s="1"/>
  <c r="Q19" i="1"/>
  <c r="K22" i="5" s="1"/>
  <c r="P20" i="1"/>
  <c r="J23" i="5" s="1"/>
  <c r="P21" i="1"/>
  <c r="J24" i="5" s="1"/>
  <c r="O22" i="1"/>
  <c r="I25" i="5" s="1"/>
  <c r="O23" i="1"/>
  <c r="I26" i="5" s="1"/>
  <c r="N24" i="1"/>
  <c r="H27" i="5" s="1"/>
  <c r="N25" i="1"/>
  <c r="M26" i="1"/>
  <c r="M27" i="1"/>
  <c r="G30" i="5" s="1"/>
  <c r="L28" i="1"/>
  <c r="F31" i="5" s="1"/>
  <c r="L29" i="1"/>
  <c r="F32" i="5" s="1"/>
  <c r="K30" i="1"/>
  <c r="E33" i="5" s="1"/>
  <c r="K31" i="1"/>
  <c r="J32" i="1"/>
  <c r="D35" i="5" s="1"/>
  <c r="J33" i="1"/>
  <c r="Q34" i="1"/>
  <c r="K47" i="5" s="1"/>
  <c r="Q35" i="1"/>
  <c r="K48" i="5" s="1"/>
  <c r="P36" i="1"/>
  <c r="P37" i="1"/>
  <c r="J50" i="5" s="1"/>
  <c r="O38" i="1"/>
  <c r="I51" i="5" s="1"/>
  <c r="O39" i="1"/>
  <c r="I52" i="5" s="1"/>
  <c r="N40" i="1"/>
  <c r="H53" i="5" s="1"/>
  <c r="M41" i="1"/>
  <c r="G54" i="5" s="1"/>
  <c r="L42" i="1"/>
  <c r="L43" i="1"/>
  <c r="L44" i="1"/>
  <c r="F57" i="5" s="1"/>
  <c r="K45" i="1"/>
  <c r="J46" i="1"/>
  <c r="D59" i="5" s="1"/>
  <c r="J47" i="1"/>
  <c r="D60" i="5" s="1"/>
  <c r="J48" i="1"/>
  <c r="L4" i="1"/>
  <c r="F7" i="5" s="1"/>
  <c r="M4" i="1"/>
  <c r="G7" i="5" s="1"/>
  <c r="K5" i="1"/>
  <c r="J6" i="1"/>
  <c r="D9" i="5" s="1"/>
  <c r="J7" i="1"/>
  <c r="P8" i="1"/>
  <c r="J11" i="5" s="1"/>
  <c r="P9" i="1"/>
  <c r="J12" i="5" s="1"/>
  <c r="O10" i="1"/>
  <c r="I13" i="5" s="1"/>
  <c r="O11" i="1"/>
  <c r="I14" i="5" s="1"/>
  <c r="N12" i="1"/>
  <c r="H15" i="5" s="1"/>
  <c r="N13" i="1"/>
  <c r="M14" i="1"/>
  <c r="M15" i="1"/>
  <c r="G18" i="5" s="1"/>
  <c r="L16" i="1"/>
  <c r="F19" i="5" s="1"/>
  <c r="L17" i="1"/>
  <c r="F20" i="5" s="1"/>
  <c r="K18" i="1"/>
  <c r="E21" i="5" s="1"/>
  <c r="K19" i="1"/>
  <c r="J20" i="1"/>
  <c r="D23" i="5" s="1"/>
  <c r="J21" i="1"/>
  <c r="D24" i="5" s="1"/>
  <c r="Q22" i="1"/>
  <c r="K25" i="5" s="1"/>
  <c r="Q23" i="1"/>
  <c r="K26" i="5" s="1"/>
  <c r="P24" i="1"/>
  <c r="P25" i="1"/>
  <c r="J28" i="5" s="1"/>
  <c r="O26" i="1"/>
  <c r="I29" i="5" s="1"/>
  <c r="O27" i="1"/>
  <c r="I30" i="5" s="1"/>
  <c r="N28" i="1"/>
  <c r="H31" i="5" s="1"/>
  <c r="N29" i="1"/>
  <c r="M30" i="1"/>
  <c r="M31" i="1"/>
  <c r="G34" i="5" s="1"/>
  <c r="L32" i="1"/>
  <c r="F35" i="5" s="1"/>
  <c r="L33" i="1"/>
  <c r="K34" i="1"/>
  <c r="E47" i="5" s="1"/>
  <c r="K35" i="1"/>
  <c r="J36" i="1"/>
  <c r="D49" i="5" s="1"/>
  <c r="J37" i="1"/>
  <c r="D50" i="5" s="1"/>
  <c r="Q38" i="1"/>
  <c r="K51" i="5" s="1"/>
  <c r="Q39" i="1"/>
  <c r="K52" i="5" s="1"/>
  <c r="P40" i="1"/>
  <c r="J53" i="5" s="1"/>
  <c r="O41" i="1"/>
  <c r="I54" i="5" s="1"/>
  <c r="N42" i="1"/>
  <c r="H55" i="5" s="1"/>
  <c r="N43" i="1"/>
  <c r="H56" i="5" s="1"/>
  <c r="N44" i="1"/>
  <c r="H57" i="5" s="1"/>
  <c r="M45" i="1"/>
  <c r="G58" i="5" s="1"/>
  <c r="L46" i="1"/>
  <c r="L47" i="1"/>
  <c r="L48" i="1"/>
  <c r="F61" i="5" s="1"/>
  <c r="K49" i="1"/>
  <c r="N4" i="1"/>
  <c r="H7" i="5" s="1"/>
  <c r="L5" i="1"/>
  <c r="F8" i="5" s="1"/>
  <c r="K6" i="1"/>
  <c r="E9" i="5" s="1"/>
  <c r="K7" i="1"/>
  <c r="Q8" i="1"/>
  <c r="K11" i="5" s="1"/>
  <c r="Q9" i="1"/>
  <c r="K12" i="5" s="1"/>
  <c r="P10" i="1"/>
  <c r="J13" i="5" s="1"/>
  <c r="P11" i="1"/>
  <c r="J14" i="5" s="1"/>
  <c r="O12" i="1"/>
  <c r="I15" i="5" s="1"/>
  <c r="O13" i="1"/>
  <c r="I16" i="5" s="1"/>
  <c r="N14" i="1"/>
  <c r="H17" i="5" s="1"/>
  <c r="N15" i="1"/>
  <c r="H18" i="5" s="1"/>
  <c r="M16" i="1"/>
  <c r="M17" i="1"/>
  <c r="G20" i="5" s="1"/>
  <c r="L18" i="1"/>
  <c r="L19" i="1"/>
  <c r="F22" i="5" s="1"/>
  <c r="K20" i="1"/>
  <c r="E23" i="5" s="1"/>
  <c r="K21" i="1"/>
  <c r="J22" i="1"/>
  <c r="D25" i="5" s="1"/>
  <c r="J23" i="1"/>
  <c r="Q24" i="1"/>
  <c r="K27" i="5" s="1"/>
  <c r="Q25" i="1"/>
  <c r="K28" i="5" s="1"/>
  <c r="P26" i="1"/>
  <c r="J29" i="5" s="1"/>
  <c r="P27" i="1"/>
  <c r="J30" i="5" s="1"/>
  <c r="O28" i="1"/>
  <c r="I31" i="5" s="1"/>
  <c r="O29" i="1"/>
  <c r="I32" i="5" s="1"/>
  <c r="N30" i="1"/>
  <c r="H33" i="5" s="1"/>
  <c r="N31" i="1"/>
  <c r="H34" i="5" s="1"/>
  <c r="M32" i="1"/>
  <c r="M33" i="1"/>
  <c r="L34" i="1"/>
  <c r="L35" i="1"/>
  <c r="F48" i="5" s="1"/>
  <c r="K36" i="1"/>
  <c r="E49" i="5" s="1"/>
  <c r="K37" i="1"/>
  <c r="J38" i="1"/>
  <c r="D51" i="5" s="1"/>
  <c r="J39" i="1"/>
  <c r="O4" i="1"/>
  <c r="I7" i="5" s="1"/>
  <c r="M5" i="1"/>
  <c r="G8" i="5" s="1"/>
  <c r="L6" i="1"/>
  <c r="L7" i="1"/>
  <c r="F10" i="5" s="1"/>
  <c r="J8" i="1"/>
  <c r="D11" i="5" s="1"/>
  <c r="J9" i="1"/>
  <c r="D12" i="5" s="1"/>
  <c r="Q10" i="1"/>
  <c r="K13" i="5" s="1"/>
  <c r="Q11" i="1"/>
  <c r="K14" i="5" s="1"/>
  <c r="P12" i="1"/>
  <c r="P13" i="1"/>
  <c r="J16" i="5" s="1"/>
  <c r="O14" i="1"/>
  <c r="I17" i="5" s="1"/>
  <c r="O15" i="1"/>
  <c r="I18" i="5" s="1"/>
  <c r="N16" i="1"/>
  <c r="H19" i="5" s="1"/>
  <c r="N17" i="1"/>
  <c r="M18" i="1"/>
  <c r="M19" i="1"/>
  <c r="G22" i="5" s="1"/>
  <c r="L20" i="1"/>
  <c r="F23" i="5" s="1"/>
  <c r="L21" i="1"/>
  <c r="F24" i="5" s="1"/>
  <c r="K22" i="1"/>
  <c r="E25" i="5" s="1"/>
  <c r="K23" i="1"/>
  <c r="J24" i="1"/>
  <c r="D27" i="5" s="1"/>
  <c r="J25" i="1"/>
  <c r="D28" i="5" s="1"/>
  <c r="Q26" i="1"/>
  <c r="K29" i="5" s="1"/>
  <c r="Q27" i="1"/>
  <c r="K30" i="5" s="1"/>
  <c r="P28" i="1"/>
  <c r="P29" i="1"/>
  <c r="J32" i="5" s="1"/>
  <c r="O30" i="1"/>
  <c r="I33" i="5" s="1"/>
  <c r="O31" i="1"/>
  <c r="I34" i="5" s="1"/>
  <c r="N32" i="1"/>
  <c r="H35" i="5" s="1"/>
  <c r="N33" i="1"/>
  <c r="M34" i="1"/>
  <c r="M35" i="1"/>
  <c r="G48" i="5" s="1"/>
  <c r="L36" i="1"/>
  <c r="F49" i="5" s="1"/>
  <c r="L37" i="1"/>
  <c r="F50" i="5" s="1"/>
  <c r="K38" i="1"/>
  <c r="E51" i="5" s="1"/>
  <c r="K39" i="1"/>
  <c r="J40" i="1"/>
  <c r="Q41" i="1"/>
  <c r="K54" i="5" s="1"/>
  <c r="P42" i="1"/>
  <c r="J55" i="5" s="1"/>
  <c r="P43" i="1"/>
  <c r="J56" i="5" s="1"/>
  <c r="P44" i="1"/>
  <c r="J57" i="5" s="1"/>
  <c r="O45" i="1"/>
  <c r="I58" i="5" s="1"/>
  <c r="N46" i="1"/>
  <c r="H59" i="5" s="1"/>
  <c r="P4" i="1"/>
  <c r="J7" i="5" s="1"/>
  <c r="N5" i="1"/>
  <c r="M6" i="1"/>
  <c r="M7" i="1"/>
  <c r="G10" i="5" s="1"/>
  <c r="K8" i="1"/>
  <c r="E11" i="5" s="1"/>
  <c r="K9" i="1"/>
  <c r="J10" i="1"/>
  <c r="D13" i="5" s="1"/>
  <c r="J11" i="1"/>
  <c r="Q12" i="1"/>
  <c r="K15" i="5" s="1"/>
  <c r="Q13" i="1"/>
  <c r="K16" i="5" s="1"/>
  <c r="P14" i="1"/>
  <c r="J17" i="5" s="1"/>
  <c r="P15" i="1"/>
  <c r="J18" i="5" s="1"/>
  <c r="O16" i="1"/>
  <c r="I19" i="5" s="1"/>
  <c r="O17" i="1"/>
  <c r="I20" i="5" s="1"/>
  <c r="N18" i="1"/>
  <c r="H21" i="5" s="1"/>
  <c r="N19" i="1"/>
  <c r="H22" i="5" s="1"/>
  <c r="M20" i="1"/>
  <c r="M21" i="1"/>
  <c r="G24" i="5" s="1"/>
  <c r="L22" i="1"/>
  <c r="L23" i="1"/>
  <c r="F26" i="5" s="1"/>
  <c r="K24" i="1"/>
  <c r="E27" i="5" s="1"/>
  <c r="K25" i="1"/>
  <c r="J26" i="1"/>
  <c r="D29" i="5" s="1"/>
  <c r="J27" i="1"/>
  <c r="Q28" i="1"/>
  <c r="K31" i="5" s="1"/>
  <c r="Q29" i="1"/>
  <c r="K32" i="5" s="1"/>
  <c r="P30" i="1"/>
  <c r="J33" i="5" s="1"/>
  <c r="P31" i="1"/>
  <c r="J34" i="5" s="1"/>
  <c r="O32" i="1"/>
  <c r="I35" i="5" s="1"/>
  <c r="O33" i="1"/>
  <c r="N34" i="1"/>
  <c r="H47" i="5" s="1"/>
  <c r="N35" i="1"/>
  <c r="H48" i="5" s="1"/>
  <c r="M36" i="1"/>
  <c r="M37" i="1"/>
  <c r="G50" i="5" s="1"/>
  <c r="L38" i="1"/>
  <c r="L39" i="1"/>
  <c r="F52" i="5" s="1"/>
  <c r="K40" i="1"/>
  <c r="E53" i="5" s="1"/>
  <c r="J41" i="1"/>
  <c r="D54" i="5" s="1"/>
  <c r="Q42" i="1"/>
  <c r="K55" i="5" s="1"/>
  <c r="Q43" i="1"/>
  <c r="K56" i="5" s="1"/>
  <c r="Q44" i="1"/>
  <c r="K57" i="5" s="1"/>
  <c r="P45" i="1"/>
  <c r="J58" i="5" s="1"/>
  <c r="O46" i="1"/>
  <c r="I59" i="5" s="1"/>
  <c r="O47" i="1"/>
  <c r="I60" i="5" s="1"/>
  <c r="O48" i="1"/>
  <c r="I61" i="5" s="1"/>
  <c r="N49" i="1"/>
  <c r="Q4" i="1"/>
  <c r="K7" i="5" s="1"/>
  <c r="O5" i="1"/>
  <c r="I8" i="5" s="1"/>
  <c r="N6" i="1"/>
  <c r="H9" i="5" s="1"/>
  <c r="N7" i="1"/>
  <c r="H10" i="5" s="1"/>
  <c r="L8" i="1"/>
  <c r="F11" i="5" s="1"/>
  <c r="L9" i="1"/>
  <c r="F12" i="5" s="1"/>
  <c r="K10" i="1"/>
  <c r="E13" i="5" s="1"/>
  <c r="K11" i="1"/>
  <c r="J12" i="1"/>
  <c r="D15" i="5" s="1"/>
  <c r="J13" i="1"/>
  <c r="D16" i="5" s="1"/>
  <c r="Q14" i="1"/>
  <c r="K17" i="5" s="1"/>
  <c r="Q15" i="1"/>
  <c r="K18" i="5" s="1"/>
  <c r="P16" i="1"/>
  <c r="P17" i="1"/>
  <c r="J20" i="5" s="1"/>
  <c r="O18" i="1"/>
  <c r="I21" i="5" s="1"/>
  <c r="O19" i="1"/>
  <c r="I22" i="5" s="1"/>
  <c r="N20" i="1"/>
  <c r="N21" i="1"/>
  <c r="M22" i="1"/>
  <c r="M23" i="1"/>
  <c r="G26" i="5" s="1"/>
  <c r="L24" i="1"/>
  <c r="F27" i="5" s="1"/>
  <c r="L25" i="1"/>
  <c r="F28" i="5" s="1"/>
  <c r="K26" i="1"/>
  <c r="E29" i="5" s="1"/>
  <c r="K27" i="1"/>
  <c r="J28" i="1"/>
  <c r="D31" i="5" s="1"/>
  <c r="J29" i="1"/>
  <c r="D32" i="5" s="1"/>
  <c r="Q30" i="1"/>
  <c r="K33" i="5" s="1"/>
  <c r="Q31" i="1"/>
  <c r="K34" i="5" s="1"/>
  <c r="P32" i="1"/>
  <c r="P33" i="1"/>
  <c r="O34" i="1"/>
  <c r="I47" i="5" s="1"/>
  <c r="O35" i="1"/>
  <c r="I48" i="5" s="1"/>
  <c r="N36" i="1"/>
  <c r="H49" i="5" s="1"/>
  <c r="N37" i="1"/>
  <c r="M38" i="1"/>
  <c r="M39" i="1"/>
  <c r="G52" i="5" s="1"/>
  <c r="L40" i="1"/>
  <c r="F53" i="5" s="1"/>
  <c r="K41" i="1"/>
  <c r="J42" i="1"/>
  <c r="D55" i="5" s="1"/>
  <c r="J43" i="1"/>
  <c r="D56" i="5" s="1"/>
  <c r="J44" i="1"/>
  <c r="J4" i="1"/>
  <c r="P5" i="1"/>
  <c r="J8" i="5" s="1"/>
  <c r="O6" i="1"/>
  <c r="I9" i="5" s="1"/>
  <c r="O7" i="1"/>
  <c r="I10" i="5" s="1"/>
  <c r="M8" i="1"/>
  <c r="M9" i="1"/>
  <c r="G12" i="5" s="1"/>
  <c r="L10" i="1"/>
  <c r="L11" i="1"/>
  <c r="F14" i="5" s="1"/>
  <c r="K12" i="1"/>
  <c r="E15" i="5" s="1"/>
  <c r="K13" i="1"/>
  <c r="J14" i="1"/>
  <c r="D17" i="5" s="1"/>
  <c r="J15" i="1"/>
  <c r="Q16" i="1"/>
  <c r="K19" i="5" s="1"/>
  <c r="Q17" i="1"/>
  <c r="K20" i="5" s="1"/>
  <c r="P18" i="1"/>
  <c r="J21" i="5" s="1"/>
  <c r="P19" i="1"/>
  <c r="J22" i="5" s="1"/>
  <c r="O20" i="1"/>
  <c r="I23" i="5" s="1"/>
  <c r="O21" i="1"/>
  <c r="I24" i="5" s="1"/>
  <c r="N22" i="1"/>
  <c r="H25" i="5" s="1"/>
  <c r="N23" i="1"/>
  <c r="H26" i="5" s="1"/>
  <c r="M24" i="1"/>
  <c r="M25" i="1"/>
  <c r="G28" i="5" s="1"/>
  <c r="L26" i="1"/>
  <c r="L27" i="1"/>
  <c r="F30" i="5" s="1"/>
  <c r="K28" i="1"/>
  <c r="E31" i="5" s="1"/>
  <c r="K29" i="1"/>
  <c r="J30" i="1"/>
  <c r="D33" i="5" s="1"/>
  <c r="J31" i="1"/>
  <c r="Q32" i="1"/>
  <c r="K35" i="5" s="1"/>
  <c r="Q33" i="1"/>
  <c r="P34" i="1"/>
  <c r="J47" i="5" s="1"/>
  <c r="P35" i="1"/>
  <c r="J48" i="5" s="1"/>
  <c r="O36" i="1"/>
  <c r="I49" i="5" s="1"/>
  <c r="O37" i="1"/>
  <c r="I50" i="5" s="1"/>
  <c r="N38" i="1"/>
  <c r="H51" i="5" s="1"/>
  <c r="N39" i="1"/>
  <c r="H52" i="5" s="1"/>
  <c r="M40" i="1"/>
  <c r="L41" i="1"/>
  <c r="F54" i="5" s="1"/>
  <c r="K42" i="1"/>
  <c r="E55" i="5" s="1"/>
  <c r="K43" i="1"/>
  <c r="K44" i="1"/>
  <c r="E57" i="5" s="1"/>
  <c r="J45" i="1"/>
  <c r="D58" i="5" s="1"/>
  <c r="Q46" i="1"/>
  <c r="K59" i="5" s="1"/>
  <c r="O8" i="1"/>
  <c r="I11" i="5" s="1"/>
  <c r="K16" i="1"/>
  <c r="E19" i="5" s="1"/>
  <c r="P23" i="1"/>
  <c r="J26" i="5" s="1"/>
  <c r="L31" i="1"/>
  <c r="F34" i="5" s="1"/>
  <c r="P38" i="1"/>
  <c r="J51" i="5" s="1"/>
  <c r="O42" i="1"/>
  <c r="I55" i="5" s="1"/>
  <c r="Q45" i="1"/>
  <c r="K58" i="5" s="1"/>
  <c r="Q47" i="1"/>
  <c r="K60" i="5" s="1"/>
  <c r="M49" i="1"/>
  <c r="O9" i="1"/>
  <c r="I12" i="5" s="1"/>
  <c r="K17" i="1"/>
  <c r="O24" i="1"/>
  <c r="I27" i="5" s="1"/>
  <c r="K32" i="1"/>
  <c r="E35" i="5" s="1"/>
  <c r="P39" i="1"/>
  <c r="J52" i="5" s="1"/>
  <c r="M43" i="1"/>
  <c r="G56" i="5" s="1"/>
  <c r="K46" i="1"/>
  <c r="E59" i="5" s="1"/>
  <c r="K48" i="1"/>
  <c r="E61" i="5" s="1"/>
  <c r="O49" i="1"/>
  <c r="N10" i="1"/>
  <c r="H13" i="5" s="1"/>
  <c r="J18" i="1"/>
  <c r="D21" i="5" s="1"/>
  <c r="O25" i="1"/>
  <c r="I28" i="5" s="1"/>
  <c r="K33" i="1"/>
  <c r="O43" i="1"/>
  <c r="I56" i="5" s="1"/>
  <c r="M46" i="1"/>
  <c r="M48" i="1"/>
  <c r="P49" i="1"/>
  <c r="N11" i="1"/>
  <c r="H14" i="5" s="1"/>
  <c r="J19" i="1"/>
  <c r="N26" i="1"/>
  <c r="H29" i="5" s="1"/>
  <c r="J34" i="1"/>
  <c r="D47" i="5" s="1"/>
  <c r="O40" i="1"/>
  <c r="I53" i="5" s="1"/>
  <c r="M44" i="1"/>
  <c r="P46" i="1"/>
  <c r="J59" i="5" s="1"/>
  <c r="N48" i="1"/>
  <c r="H61" i="5" s="1"/>
  <c r="Q49" i="1"/>
  <c r="J5" i="1"/>
  <c r="D8" i="5" s="1"/>
  <c r="M12" i="1"/>
  <c r="N27" i="1"/>
  <c r="H30" i="5" s="1"/>
  <c r="J35" i="1"/>
  <c r="Q40" i="1"/>
  <c r="K53" i="5" s="1"/>
  <c r="O44" i="1"/>
  <c r="I57" i="5" s="1"/>
  <c r="K47" i="1"/>
  <c r="P48" i="1"/>
  <c r="J61" i="5" s="1"/>
  <c r="N45" i="1"/>
  <c r="M13" i="1"/>
  <c r="G16" i="5" s="1"/>
  <c r="Q20" i="1"/>
  <c r="K23" i="5" s="1"/>
  <c r="M28" i="1"/>
  <c r="N41" i="1"/>
  <c r="M47" i="1"/>
  <c r="G60" i="5" s="1"/>
  <c r="Q48" i="1"/>
  <c r="K61" i="5" s="1"/>
  <c r="L15" i="1"/>
  <c r="F18" i="5" s="1"/>
  <c r="P22" i="1"/>
  <c r="J25" i="5" s="1"/>
  <c r="Q37" i="1"/>
  <c r="K50" i="5" s="1"/>
  <c r="L49" i="1"/>
  <c r="Q6" i="1"/>
  <c r="K9" i="5" s="1"/>
  <c r="L14" i="1"/>
  <c r="Q21" i="1"/>
  <c r="K24" i="5" s="1"/>
  <c r="M29" i="1"/>
  <c r="G32" i="5" s="1"/>
  <c r="Q36" i="1"/>
  <c r="K49" i="5" s="1"/>
  <c r="P41" i="1"/>
  <c r="J54" i="5" s="1"/>
  <c r="L45" i="1"/>
  <c r="F58" i="5" s="1"/>
  <c r="N47" i="1"/>
  <c r="H60" i="5" s="1"/>
  <c r="J49" i="1"/>
  <c r="Q7" i="1"/>
  <c r="K10" i="5" s="1"/>
  <c r="L30" i="1"/>
  <c r="M42" i="1"/>
  <c r="P47" i="1"/>
  <c r="J60" i="5" s="1"/>
  <c r="A6" i="5"/>
  <c r="A10" i="5"/>
  <c r="A18" i="5"/>
  <c r="A26" i="5"/>
  <c r="A34" i="5"/>
  <c r="A11" i="5"/>
  <c r="A19" i="5"/>
  <c r="A27" i="5"/>
  <c r="A35" i="5"/>
  <c r="A12" i="5"/>
  <c r="A20" i="5"/>
  <c r="A28" i="5"/>
  <c r="A13" i="5"/>
  <c r="A21" i="5"/>
  <c r="A29" i="5"/>
  <c r="A14" i="5"/>
  <c r="A22" i="5"/>
  <c r="A30" i="5"/>
  <c r="A7" i="5"/>
  <c r="A15" i="5"/>
  <c r="A23" i="5"/>
  <c r="A31" i="5"/>
  <c r="A8" i="5"/>
  <c r="A16" i="5"/>
  <c r="A24" i="5"/>
  <c r="A32" i="5"/>
  <c r="A9" i="5"/>
  <c r="A17" i="5"/>
  <c r="A25" i="5"/>
  <c r="A33" i="5"/>
  <c r="A2" i="5"/>
  <c r="A41" i="5"/>
  <c r="R49" i="1" l="1"/>
  <c r="S17" i="1"/>
  <c r="E20" i="5"/>
  <c r="M20" i="5" s="1"/>
  <c r="K45" i="5"/>
  <c r="K46" i="5"/>
  <c r="R39" i="1"/>
  <c r="T39" i="1" s="1"/>
  <c r="D52" i="5"/>
  <c r="L52" i="5" s="1"/>
  <c r="R23" i="1"/>
  <c r="D26" i="5"/>
  <c r="L26" i="5" s="1"/>
  <c r="E10" i="5"/>
  <c r="M10" i="5" s="1"/>
  <c r="S7" i="1"/>
  <c r="R29" i="1"/>
  <c r="H32" i="5"/>
  <c r="L32" i="5" s="1"/>
  <c r="R13" i="1"/>
  <c r="H16" i="5"/>
  <c r="L16" i="5" s="1"/>
  <c r="E8" i="5"/>
  <c r="M8" i="5" s="1"/>
  <c r="S5" i="1"/>
  <c r="R43" i="1"/>
  <c r="F56" i="5"/>
  <c r="L56" i="5" s="1"/>
  <c r="S42" i="1"/>
  <c r="G55" i="5"/>
  <c r="M55" i="5" s="1"/>
  <c r="S47" i="1"/>
  <c r="E60" i="5"/>
  <c r="M60" i="5" s="1"/>
  <c r="R30" i="1"/>
  <c r="F33" i="5"/>
  <c r="L33" i="5" s="1"/>
  <c r="S48" i="1"/>
  <c r="G61" i="5"/>
  <c r="M61" i="5" s="1"/>
  <c r="D34" i="5"/>
  <c r="L34" i="5" s="1"/>
  <c r="R31" i="1"/>
  <c r="T31" i="1" s="1"/>
  <c r="D18" i="5"/>
  <c r="L18" i="5" s="1"/>
  <c r="R15" i="1"/>
  <c r="R32" i="1"/>
  <c r="J35" i="5"/>
  <c r="L35" i="5" s="1"/>
  <c r="R16" i="1"/>
  <c r="J19" i="5"/>
  <c r="R38" i="1"/>
  <c r="F51" i="5"/>
  <c r="L51" i="5" s="1"/>
  <c r="R22" i="1"/>
  <c r="F25" i="5"/>
  <c r="L25" i="5" s="1"/>
  <c r="S6" i="1"/>
  <c r="G9" i="5"/>
  <c r="M9" i="5" s="1"/>
  <c r="R33" i="1"/>
  <c r="H45" i="5"/>
  <c r="H46" i="5"/>
  <c r="R17" i="1"/>
  <c r="H20" i="5"/>
  <c r="L20" i="5" s="1"/>
  <c r="S37" i="1"/>
  <c r="E50" i="5"/>
  <c r="M50" i="5" s="1"/>
  <c r="S21" i="1"/>
  <c r="E24" i="5"/>
  <c r="M24" i="5" s="1"/>
  <c r="S35" i="1"/>
  <c r="E48" i="5"/>
  <c r="M48" i="5" s="1"/>
  <c r="S19" i="1"/>
  <c r="E22" i="5"/>
  <c r="M22" i="5" s="1"/>
  <c r="D45" i="5"/>
  <c r="D46" i="5"/>
  <c r="R25" i="1"/>
  <c r="H28" i="5"/>
  <c r="L28" i="5" s="1"/>
  <c r="R9" i="1"/>
  <c r="H12" i="5"/>
  <c r="S8" i="1"/>
  <c r="G11" i="5"/>
  <c r="M11" i="5" s="1"/>
  <c r="S10" i="1"/>
  <c r="G13" i="5"/>
  <c r="M13" i="5" s="1"/>
  <c r="R14" i="1"/>
  <c r="F17" i="5"/>
  <c r="L17" i="5" s="1"/>
  <c r="R41" i="1"/>
  <c r="H54" i="5"/>
  <c r="L54" i="5" s="1"/>
  <c r="S44" i="1"/>
  <c r="G57" i="5"/>
  <c r="M57" i="5" s="1"/>
  <c r="S46" i="1"/>
  <c r="G59" i="5"/>
  <c r="M59" i="5" s="1"/>
  <c r="R5" i="1"/>
  <c r="H8" i="5"/>
  <c r="L8" i="5" s="1"/>
  <c r="R40" i="1"/>
  <c r="D53" i="5"/>
  <c r="L53" i="5" s="1"/>
  <c r="R48" i="1"/>
  <c r="D61" i="5"/>
  <c r="L61" i="5" s="1"/>
  <c r="L19" i="5"/>
  <c r="R8" i="1"/>
  <c r="H11" i="5"/>
  <c r="L11" i="5" s="1"/>
  <c r="S24" i="1"/>
  <c r="G27" i="5"/>
  <c r="M27" i="5" s="1"/>
  <c r="L12" i="5"/>
  <c r="S34" i="1"/>
  <c r="G47" i="5"/>
  <c r="M47" i="5" s="1"/>
  <c r="S28" i="1"/>
  <c r="G31" i="5"/>
  <c r="M31" i="5" s="1"/>
  <c r="R35" i="1"/>
  <c r="D48" i="5"/>
  <c r="L48" i="5" s="1"/>
  <c r="S29" i="1"/>
  <c r="E32" i="5"/>
  <c r="M32" i="5" s="1"/>
  <c r="S13" i="1"/>
  <c r="E16" i="5"/>
  <c r="M16" i="5" s="1"/>
  <c r="S38" i="1"/>
  <c r="G51" i="5"/>
  <c r="M51" i="5" s="1"/>
  <c r="S22" i="1"/>
  <c r="G25" i="5"/>
  <c r="M25" i="5" s="1"/>
  <c r="S36" i="1"/>
  <c r="G49" i="5"/>
  <c r="M49" i="5" s="1"/>
  <c r="S20" i="1"/>
  <c r="G23" i="5"/>
  <c r="M23" i="5" s="1"/>
  <c r="S39" i="1"/>
  <c r="E52" i="5"/>
  <c r="M52" i="5" s="1"/>
  <c r="S23" i="1"/>
  <c r="E26" i="5"/>
  <c r="M26" i="5" s="1"/>
  <c r="S49" i="1"/>
  <c r="F45" i="5"/>
  <c r="F46" i="5"/>
  <c r="S31" i="1"/>
  <c r="E34" i="5"/>
  <c r="M34" i="5" s="1"/>
  <c r="S15" i="1"/>
  <c r="E18" i="5"/>
  <c r="M18" i="5" s="1"/>
  <c r="S40" i="1"/>
  <c r="G53" i="5"/>
  <c r="M53" i="5" s="1"/>
  <c r="J45" i="5"/>
  <c r="J46" i="5"/>
  <c r="E45" i="5"/>
  <c r="S33" i="1"/>
  <c r="E46" i="5"/>
  <c r="D7" i="5"/>
  <c r="L7" i="5" s="1"/>
  <c r="R4" i="1"/>
  <c r="R37" i="1"/>
  <c r="T37" i="1" s="1"/>
  <c r="H50" i="5"/>
  <c r="L50" i="5" s="1"/>
  <c r="R21" i="1"/>
  <c r="H24" i="5"/>
  <c r="L24" i="5" s="1"/>
  <c r="D30" i="5"/>
  <c r="L30" i="5" s="1"/>
  <c r="R27" i="1"/>
  <c r="D14" i="5"/>
  <c r="L14" i="5" s="1"/>
  <c r="R11" i="1"/>
  <c r="R6" i="1"/>
  <c r="F9" i="5"/>
  <c r="L9" i="5" s="1"/>
  <c r="R34" i="1"/>
  <c r="F47" i="5"/>
  <c r="L47" i="5" s="1"/>
  <c r="R18" i="1"/>
  <c r="F21" i="5"/>
  <c r="L21" i="5" s="1"/>
  <c r="R24" i="1"/>
  <c r="J27" i="5"/>
  <c r="L27" i="5" s="1"/>
  <c r="S18" i="1"/>
  <c r="G21" i="5"/>
  <c r="M21" i="5" s="1"/>
  <c r="S26" i="1"/>
  <c r="G29" i="5"/>
  <c r="M29" i="5" s="1"/>
  <c r="S43" i="1"/>
  <c r="E56" i="5"/>
  <c r="M56" i="5" s="1"/>
  <c r="R44" i="1"/>
  <c r="T44" i="1" s="1"/>
  <c r="D57" i="5"/>
  <c r="L57" i="5" s="1"/>
  <c r="R20" i="1"/>
  <c r="H23" i="5"/>
  <c r="L23" i="5" s="1"/>
  <c r="G45" i="5"/>
  <c r="G46" i="5"/>
  <c r="R47" i="1"/>
  <c r="F60" i="5"/>
  <c r="L60" i="5" s="1"/>
  <c r="R7" i="1"/>
  <c r="D10" i="5"/>
  <c r="L10" i="5" s="1"/>
  <c r="S45" i="1"/>
  <c r="E58" i="5"/>
  <c r="M58" i="5" s="1"/>
  <c r="S41" i="1"/>
  <c r="E54" i="5"/>
  <c r="M54" i="5" s="1"/>
  <c r="R42" i="1"/>
  <c r="F55" i="5"/>
  <c r="L55" i="5" s="1"/>
  <c r="S12" i="1"/>
  <c r="G15" i="5"/>
  <c r="M15" i="5" s="1"/>
  <c r="R45" i="1"/>
  <c r="T45" i="1" s="1"/>
  <c r="H58" i="5"/>
  <c r="L58" i="5" s="1"/>
  <c r="D22" i="5"/>
  <c r="L22" i="5" s="1"/>
  <c r="R19" i="1"/>
  <c r="R26" i="1"/>
  <c r="F29" i="5"/>
  <c r="L29" i="5" s="1"/>
  <c r="R10" i="1"/>
  <c r="F13" i="5"/>
  <c r="L13" i="5" s="1"/>
  <c r="S27" i="1"/>
  <c r="E30" i="5"/>
  <c r="M30" i="5" s="1"/>
  <c r="S11" i="1"/>
  <c r="E14" i="5"/>
  <c r="M14" i="5" s="1"/>
  <c r="I45" i="5"/>
  <c r="I46" i="5"/>
  <c r="S25" i="1"/>
  <c r="E28" i="5"/>
  <c r="M28" i="5" s="1"/>
  <c r="S9" i="1"/>
  <c r="E12" i="5"/>
  <c r="M12" i="5" s="1"/>
  <c r="R28" i="1"/>
  <c r="T28" i="1" s="1"/>
  <c r="J31" i="5"/>
  <c r="L31" i="5" s="1"/>
  <c r="R12" i="1"/>
  <c r="J15" i="5"/>
  <c r="L15" i="5" s="1"/>
  <c r="S32" i="1"/>
  <c r="G35" i="5"/>
  <c r="M35" i="5" s="1"/>
  <c r="S16" i="1"/>
  <c r="G19" i="5"/>
  <c r="M19" i="5" s="1"/>
  <c r="R46" i="1"/>
  <c r="F59" i="5"/>
  <c r="L59" i="5" s="1"/>
  <c r="S30" i="1"/>
  <c r="G33" i="5"/>
  <c r="M33" i="5" s="1"/>
  <c r="S14" i="1"/>
  <c r="G17" i="5"/>
  <c r="M17" i="5" s="1"/>
  <c r="R36" i="1"/>
  <c r="T36" i="1" s="1"/>
  <c r="J49" i="5"/>
  <c r="L49" i="5" s="1"/>
  <c r="S4" i="1"/>
  <c r="E7" i="5"/>
  <c r="M7" i="5" s="1"/>
  <c r="T50" i="1"/>
  <c r="O3" i="1"/>
  <c r="I6" i="5" s="1"/>
  <c r="M3" i="1"/>
  <c r="N3" i="1"/>
  <c r="H6" i="5" s="1"/>
  <c r="K3" i="1"/>
  <c r="J3" i="1"/>
  <c r="D6" i="5" s="1"/>
  <c r="Q3" i="1"/>
  <c r="K6" i="5" s="1"/>
  <c r="L3" i="1"/>
  <c r="F6" i="5" s="1"/>
  <c r="P3" i="1"/>
  <c r="T35" i="1"/>
  <c r="T27" i="1"/>
  <c r="T42" i="1"/>
  <c r="T34" i="1"/>
  <c r="T26" i="1"/>
  <c r="T43" i="1"/>
  <c r="T49" i="1"/>
  <c r="T41" i="1"/>
  <c r="T33" i="1"/>
  <c r="T48" i="1"/>
  <c r="T40" i="1"/>
  <c r="T47" i="1"/>
  <c r="T46" i="1"/>
  <c r="T38" i="1"/>
  <c r="T30" i="1"/>
  <c r="T29" i="1"/>
  <c r="L46" i="5" l="1"/>
  <c r="L45" i="5"/>
  <c r="M46" i="5"/>
  <c r="M45" i="5"/>
  <c r="E6" i="5"/>
  <c r="T32" i="1"/>
  <c r="T16" i="1"/>
  <c r="T11" i="1"/>
  <c r="T8" i="1"/>
  <c r="T21" i="1"/>
  <c r="T15" i="1"/>
  <c r="T9" i="1"/>
  <c r="T20" i="1"/>
  <c r="R3" i="1"/>
  <c r="T3" i="1" s="1"/>
  <c r="J6" i="5"/>
  <c r="L6" i="5" s="1"/>
  <c r="G6" i="5"/>
  <c r="T23" i="1"/>
  <c r="T7" i="1"/>
  <c r="T5" i="1"/>
  <c r="T13" i="1"/>
  <c r="T10" i="1"/>
  <c r="T24" i="1"/>
  <c r="T18" i="1"/>
  <c r="T17" i="1"/>
  <c r="T6" i="1"/>
  <c r="T22" i="1"/>
  <c r="T4" i="1"/>
  <c r="T14" i="1"/>
  <c r="T19" i="1"/>
  <c r="T12" i="1"/>
  <c r="T25" i="1"/>
  <c r="M6" i="5" l="1"/>
  <c r="S3" i="1"/>
</calcChain>
</file>

<file path=xl/sharedStrings.xml><?xml version="1.0" encoding="utf-8"?>
<sst xmlns="http://schemas.openxmlformats.org/spreadsheetml/2006/main" count="358" uniqueCount="219">
  <si>
    <t>ชื่อ-สกุล</t>
  </si>
  <si>
    <t>ตำแหน่ง</t>
  </si>
  <si>
    <t>ผอ.สถานศึกษา</t>
  </si>
  <si>
    <t>ครู</t>
  </si>
  <si>
    <t>ลากิจ</t>
  </si>
  <si>
    <t>ลาป่วย</t>
  </si>
  <si>
    <t>ลาคลอด</t>
  </si>
  <si>
    <t>ลาอุปสมบท</t>
  </si>
  <si>
    <t>วัน</t>
  </si>
  <si>
    <t>จำนวนวัน</t>
  </si>
  <si>
    <t>สรุปวันลา</t>
  </si>
  <si>
    <t>รวมครั้ง</t>
  </si>
  <si>
    <t>รวมวัน</t>
  </si>
  <si>
    <t>ตั้งแต่วันที่</t>
  </si>
  <si>
    <t>ถึงวันที่</t>
  </si>
  <si>
    <t>ข้อมูลการลา</t>
  </si>
  <si>
    <t>ที่</t>
  </si>
  <si>
    <t>ชื่อสกุล</t>
  </si>
  <si>
    <t>รวม</t>
  </si>
  <si>
    <t>มาสาย (ครั้ง)</t>
  </si>
  <si>
    <t>ขาดราชการ(วัน)</t>
  </si>
  <si>
    <t>หมายเหตุ</t>
  </si>
  <si>
    <t>ครั้ง</t>
  </si>
  <si>
    <t>ชื่อโรงเรียน</t>
  </si>
  <si>
    <t>รอบการรายงาน</t>
  </si>
  <si>
    <t>ปี พ.ศ.</t>
  </si>
  <si>
    <t>ชื่อผู้บริหาร</t>
  </si>
  <si>
    <t>ผู้รับรองข้อมูล</t>
  </si>
  <si>
    <t>จัดทำโดย..นายนภาดล  วิภาวิน  ผู้อำนวยการโรงเรียนธาตุทองอำนวยวิทย์ 091-0659846</t>
  </si>
  <si>
    <t>มาสาย/ครั้ง</t>
  </si>
  <si>
    <t>ขาดราชการ/วัน</t>
  </si>
  <si>
    <t>ID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</si>
  <si>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</si>
  <si>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</si>
  <si>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</si>
  <si>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</si>
  <si>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</si>
  <si>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</si>
  <si>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</si>
  <si>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</si>
  <si>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</si>
  <si>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</si>
  <si>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</si>
  <si>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</si>
  <si>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</si>
  <si>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</si>
  <si>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</si>
  <si>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</si>
  <si>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</si>
  <si>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</si>
  <si>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</si>
  <si>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</si>
  <si>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</si>
  <si>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</si>
  <si>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</si>
  <si>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รองผอ.สถานศึกษา</t>
  </si>
  <si>
    <t>ประเภทการลา</t>
  </si>
  <si>
    <t>วันขึ้นปีใหม่</t>
  </si>
  <si>
    <t>วันตรุษจีน (วันหยุดเพิ่มเป็นกรณีพิเศษ ตามมติ ครม. 29 ธ.ค. 63)</t>
  </si>
  <si>
    <t>วันมาฆบูชา</t>
  </si>
  <si>
    <t>วันจักรี</t>
  </si>
  <si>
    <t>วันสงกรานต์ (วันหยุดเพิ่มเป็นกรณีพิเศษ ตามมติ ครม. 29 ธ.ค. 63)</t>
  </si>
  <si>
    <t>วันสงกรานต์</t>
  </si>
  <si>
    <t>วันฉัตรมงคล</t>
  </si>
  <si>
    <t>วันพืชมงคล</t>
  </si>
  <si>
    <t>วันวิสาขบูชา</t>
  </si>
  <si>
    <t>ชดเชยวันอาสาฬหบูชา</t>
  </si>
  <si>
    <t>วันหยุดเพิ่มเป็นกรณีพิเศษ ตามมติ ครม. 29 ธ.ค. 63</t>
  </si>
  <si>
    <t>วันมหิดล (วันหยุดเพิ่มเป็นกรณีพิเศษ ตามมติ ครม. 29 ธ.ค. 63)</t>
  </si>
  <si>
    <t>วันสารทเดือนสิบ (วันหยุดประจำภาคใต้ ตามมติ ครม. 29 ธ.ค. 63)</t>
  </si>
  <si>
    <t>ชดเชยวันปิยมหาราช (เลื่อนจากวันจันทร์ที่ 25 ตุลาคม 2564 ตามมติ ครม. 29 ธ.ค. 63)</t>
  </si>
  <si>
    <t>วันรัฐธรรมนูญ</t>
  </si>
  <si>
    <t>วันสิ้นปี</t>
  </si>
  <si>
    <t>ของข้าราชการครูและบุคลากรทางการศึกษาในการลาประเภทต่าง ๆ ไว้ เรื่องของการลานั้นมีความเชื่อมโยงผูกพันในด้านการเงินหลายประเด็นทั้งการได้รับเงินเดือนระหว่างลา การได้รับเงินวิทยฐ่านะ</t>
  </si>
  <si>
    <t>การเลื่อนขั้นเงินเดือน ซึ่งจะขอกล่าวไว้ณ ที่นี้ ตามลำดับดังนี้</t>
  </si>
  <si>
    <t>ไม่ให้เบิกจ่ายเงินวิทยฐานะระหว่างลา</t>
  </si>
  <si>
    <t>ครึ่งปีแรก</t>
  </si>
  <si>
    <t>วันคล้ายวันสวรรคต ร.9</t>
  </si>
  <si>
    <t>วันปิยมหาราช</t>
  </si>
  <si>
    <t>วันหยุดพิเศษ (ครม.)</t>
  </si>
  <si>
    <t>วันหยุดชดเชย ครม.</t>
  </si>
  <si>
    <t>รายชื่อข้าราชการครู</t>
  </si>
  <si>
    <t>Holidays</t>
  </si>
  <si>
    <t>Holidays Detail</t>
  </si>
  <si>
    <t xml:space="preserve"> จากทางราชการสมทบรวมแล้วไม่เกินอัตราเงินเดือนของทางราชการที่ได้รับอยู่ในขณะนั้นรัฐมนตรีเจ้าสังกัดพิจารณาอนุญาต ในส่วนของเงินวิทยฐานะไม่ให้เบิกจ่ายเงินวิทยฐานะระหว่างลา</t>
  </si>
  <si>
    <t>ลาไปเข้ารับการฝึกอบรมหลักสูตรเกี่ยวกับการฟื้นฟูสมรรถภาพที่จำเป็นต่อการปฏิบัติหน้าที่ราชการหรือที่จำเป็นต่อการประกอบอาชีพ ลาได้ตามระยะเวลาที่กำหนดในหลักสูตร โดยได้รับเงินเดือนระหว่างลา</t>
  </si>
  <si>
    <t>มีข้อสังเกตในการนับระยะเวลาบางแห่งจะนับเป็นวัน แต่บางแห่งจะนับเป็นวันทำการ ผู้เกี่ยวข้อง ต้องระมัดระวังอย่าให้ผิดพลาด ยกตัวอย่าง การลาป่วย อำนาจการอนุญาตจะอนุญาตเป็น “วัน”</t>
  </si>
  <si>
    <t xml:space="preserve">นั้นหมายความว่า ให้นับวันหยุดราชการไว้ในห้วงเวลาของอำนาจการอนุญาตด้วยส่วนการลานับเป็น “วันทำการ” หมายความว่าไม่นับวันหยุดราชการ เช่น ผู้อำนวยการโรงเรียนอนุญาตให้ครูลาป่วย </t>
  </si>
  <si>
    <t xml:space="preserve">ตรงไหนเป็น “วันทำการ” ต้องพิจารณาให้ถี่ถ้วนอย่าให้พลาดเพราะอาจทำให้เสียสิทธิบางอย่างได้ </t>
  </si>
  <si>
    <t>เพราะในขณะที่ท่านได้และใช้สิทธิไปนั้น ท่านได้ทิ้งภาระไว้กับคนที่อยู่ทำงานไม่น้อยเลย</t>
  </si>
  <si>
    <t>เลี้ยงดูบุตรต่ออีกต่างหาก พอไม่ได้ขั้นพิเศษก็เกิดอาการผิดปกติ อย่างนี้เป็นต้น จึงอยากจะเตือนสติว่าเมื่อได้ใช้สิทธิอื่นไปอย่างสุดโต่งแล้ว บางครั้งท่านก็ต้องยอมที่จะเสียสิทธิบางอย่างไปบ้าง</t>
  </si>
  <si>
    <t>วันเฉลิมพระชนมพรรษา ร.10</t>
  </si>
  <si>
    <t>วันแม่แห่งชาติ</t>
  </si>
  <si>
    <t>ชดเชย วันพ่อ</t>
  </si>
  <si>
    <t>วันเฉลิมพระชนมพรรษา ราชินีสุทธิดา</t>
  </si>
  <si>
    <t>1. การนับวันลาให้นับเฉพาะวันทำการ (ไม่นับวันหยุด)</t>
  </si>
  <si>
    <t>ในรอบนั้น ๆ เว้นแต่เว้นแต่ถ้าวันลาไม่เกิน 15 วันและมีผลการปฏิบัติงานดีเด่น</t>
  </si>
  <si>
    <t>4. ลาป่วยและลากิจส่วนตัวรวมกัน เกินกว่า 23 วันทำการ ไม่ได้เลื่อนเงินเดือน</t>
  </si>
  <si>
    <t>5. ลากิจ ใน 1 ปี มีสิทธิลาได้ 45 วันทำการ (แต่ละรอบ ไม่เกิน 23 วันทำการ)</t>
  </si>
  <si>
    <t>เว้นแต่ในปีแรกของการรับราชการ ลาได้ไม่เกิน 15 วัน ทำการ</t>
  </si>
  <si>
    <t>ข้อควรรู้.-</t>
  </si>
  <si>
    <t>2. วันลาคลอดให้นับต่อเนื่อง(นับวันหยุดด้วย)</t>
  </si>
  <si>
    <t>อาจผ่อนผันให้เลื่อนเงินเดือนได้ (เกิน 6 ในสถานศึกษา เกิน 8 ในสำนักงาน)</t>
  </si>
  <si>
    <t>3. หากลาเกิน 6 หรือ 8 ครั้ง จะเป็นการลาบ่อยครั้ง ไม่มีสิทธิได้รับการเลื่อนเงินเดือน</t>
  </si>
  <si>
    <t>หากนำไปดัดแปลง แก้ไข เพิ่มเติม โปรดให้เคดริตไฟล์ต้นฉบับด้วยครับ</t>
  </si>
  <si>
    <t>ไฟล์นี้ไม่ได้ใส่รหัสเพื่อล็อค เซล ท่านสามารถปลดล็อคเซล เพื่อดูสูตรได้</t>
  </si>
  <si>
    <t>การลาของข้าราชการครูและบุคลากรทางการศึกษา กับข้อผูกพันด้านการเงิน บทความโดย : สมเกียรติ  เอี่ยมโพธิ์ รอง ผอ.สพป.กำแพงเพชร เขต 1</t>
  </si>
  <si>
    <t xml:space="preserve">11. การลาไปฟื้นฟูสมรรถภาพด้านอาชีพ สำหรับผู้ได้รับอันตรายหรือการเจ็บป่วยเพราะเหตุปฏิบัติราชการในหน้าที่หรือถูกประทุษร้ายเพราะเหตุกระทำการตามหน้าที่ จนทำให้ตกเป็นผู้ทุพพลภาพหรือพิการ </t>
  </si>
  <si>
    <t>แต่ต้องไม่เกิน 12 เดือน หัวหน้าส่วนราชการพิจารณาอนุญาต ในส่วนของเงินวิทยฐานะอยู่ระหว่างพิจารณากำหนดรายละเอียด เนื่องจากเป็นประเภทการลาที่กำหนดขึ้นใหม่</t>
  </si>
  <si>
    <t>หากเกิน 4 ปี ให้ลาออกจากราชการ หัวหน้าส่วนราชการพิจารณาอนุญาตในส่วนของเงินวิทยฐานะไม่ให้เบิกจ่ายเงินวิทยฐานะระหว่างลา</t>
  </si>
  <si>
    <t>ให้เบิกจ่ายเงินวิทยฐานะระหว่างลาได้ปีหนึ่งไม่เกิน 45 วันทำการ แต่ในปีที่เริ่มรับราชการให้เบิกจ่ายเงินวิทยฐานะระหว่างลาได้ไม่เกิน 15 วันทำการ </t>
  </si>
  <si>
    <t xml:space="preserve">6. การลาอุปสมบทหรือการลาไปประกอบพิธีฮัจย์ สำหรับผู้ที่รับราชการมาแล้วไม่น้อยกว่า12 เดือน หากตั้งแต่เริ่มรับราชการ ผู้ใดยังไม่เคยอุปสมบทหรือยังไม่เคยประกอบพิธีฮัจย์ ให้ผู้นั้นลาอุปสมบท </t>
  </si>
  <si>
    <t>แต่รวมแล้วต้องไม่เกิน 6 ปี ในประเทศผู้อำนวยการสถานศึกษา และ ผอ.สพท. อนุญาตได้ ต่างประเทศหัวหน้าส่วนราชการพิจารณาอนุญาต ในส่วนของเงินวิทยฐานะให้เบิกจ่ายเงินวิทยฐานะระหว่างลาได้</t>
  </si>
  <si>
    <t>ออกมาเป็นรอบ 6 เดือนอีกต่างหาก ฉะนั้นจะใช้อำนาจหรือจะใช้สิทธิอย่างไร อย่าให้ขัดแย้งอำนาจหรือสิทธิที่กำหนดไว้เชื่อมโยงไปมากมายหลายที่ และอยากจะฝากว่าสิทธิในการลาที่เขาให้ไว้</t>
  </si>
  <si>
    <t xml:space="preserve">เป็นสวัสดิการหนึ่งที่เขาให้ไว้ใช้ยามจำเป็นถ้าไม่จำเป็นก็ไม่ต้องใช้ ที่สำคัญคือ 6 เดือน เลื่อนขั้นเงินเดือน 1 ครั้งก็ต้องมีเวลาทุ่มเททำงานไม่น้อย แต่บางคนไม่ใช่ เช่น บางคนมีสิทธิลาพักผ่อน </t>
  </si>
  <si>
    <t>7. การลาเข้ารับการตรวจเลือกหรือเข้ารับการเตรียมพล ลาได้โดยได้รับเงินเดือนระหว่างลาแต่เมื่อครบกำหนดแล้วไม่มารายงานตัวเพื่อเข้าปฏิบัติราชการภายใน 7 วัน ให้งดจ่ายเงินเดือนไว้จนถึงวันเข้าปฏิบัติราชการ</t>
  </si>
  <si>
    <t xml:space="preserve">8. การลาไปศึกษา ฝึกอบรม ปฏิบัติการวิจัย หรือดูงานให้ได้รับเงินเดือนระหว่างลาได้ไม่เกิน 4 ปีนับแต่วันไป จนถึงวันก่อนวันมารายงานตัวเพื่อเข้าปฏิบัติราชการหากผู้อนุญาตเห็นสมควรให้ลาเกิน 4 ปีก็ได้ </t>
  </si>
  <si>
    <t>9. การลาไปปฏิบัติงานในองค์การระหว่างประเทศลาได้โดยไม่ให้ได้รับเงินเดือนระหว่างลา เว้นแต่อัตราเงินเดือนที่ได้รับจากองค์การระหว่างประเทศต่ำกว่าอัตราเงินเดือนของทางราชการให้ได้รับเงินเดือน</t>
  </si>
  <si>
    <t xml:space="preserve">1. การลาป่วย ผู้อำนวยการสถานศึกษา อนุญาตได้ครั้งหนึ่งไม่เกิน 60 วัน ผอ.สพท.อนุญาตได้ครั้งหนึ่งไม่เกิน 120 วัน การลาป่วยที่รักษาตัวเป็นเวลานาน ปีหนึ่งลาโดยได้รับเงินเดือนระหว่างลาได้ไม่เกิน </t>
  </si>
  <si>
    <t>60 วันทำการ แต่หากหัวหน้าส่วนราชการเห็นสมควร ให้จ่ายเงินเดือนต่อไปอีกก็ได้แต่ไม่เกิน 60 วันทำการ (รวม 2 ขั้นตอน ไม่เกิน 120 วันทำการ เลขาธิการ กพฐ.มอบอำนาจให้ ผอ.สพท. มีอำนาจ</t>
  </si>
  <si>
    <t>พิจารณาอนุญาตแล้ว) ถ้าเกินไม่ให้ได้รับเงินเดือนระหว่างลาในส่วนของเงินวิทยฐานะให้เบิกจ่ายเงินวิทยฐานะระหว่างลาได้ปีหนึ่งไม่เกิน 60 วันทำการ  </t>
  </si>
  <si>
    <t>2. การลาคลอดบุตร ผู้อำนวยการสถานศึกษาและ ผอ.สพท. อนุญาตได้ ลาได้ไม่เกิน 90 วัน โดยได้รับเงินเดือนระหว่างลาในส่วนของเงินวิทยฐานะให้เบิกจ่ายเงินวิทยฐานะระหว่างลาได้ไม่เกิน 90 วัน</t>
  </si>
  <si>
    <t>3. การลาไปช่วยเหลือภริยาที่คลอดบุตร ผู้อำนวยการสถานศึกษา และผอ.สพท. อนุญาตได้ครั้งหนึ่งไม่เกิน 15 วันทำการ และหากลาภายใน 30 วันนับแต่วันที่ภริยาคลอดบุตรให้ได้รับเงินเดือนระหว่างลาได้ไม่เกิน</t>
  </si>
  <si>
    <t>14 วันทำการ หากลาเมื่อพ้น 30 วันนับแต่วันที่ภริยาคลอดบุตร ไม่ให้ได้รับเงินเดือนระหว่างลา (ในส่วนของเงินวิทยฐานะอยู่ระหว่างพิจารณากำหนดรายละเอียดเนื่องจากเป็นประเภทการลาที่กำหนดขึ้นใหม่)</t>
  </si>
  <si>
    <t xml:space="preserve">4. การลากิจส่วนตัว ผู้อำนวยการสถานศึกษาอนุญาตได้ครั้งหนึ่งไม่เกิน 30 วัน ผอ.สพท. อนุญาตได้ครั้งหนึ่งไม่เกิน 45 วัน ปีหนึ่งลาโดยได้รับเงินเดือนระหว่างลาได้ไม่เกิน 45 วันทำการแต่ในปีที่เริ่มรับราชการ </t>
  </si>
  <si>
    <t>ลาโดยได้รับเงินเดือนระหว่างลาได้ไม่เกิน 15 วันทำการการลากิจส่วนตัวเพื่อเลี้ยงดูบุตรต่อเนื่องจากการลาคลอดบุตร ลาได้ ไม่เกิน 150 วันทำการ โดยไม่ให้ได้รับเงินเดือนระหว่างลาในส่วนของเงินวิทยฐานะ</t>
  </si>
  <si>
    <t>5. การลาพักผ่อน ผู้อำนวยการสถานศึกษา และ ผอ.สพท. อนุญาตได้ ลาได้ปีละ 10 วันทำการหากมิได้ลาหรือลาไม่ครบ ให้สะสมรวมกับปีต่อ ๆ ไปได้ไม่เกิน 20 วันทำการแต่สำหรับผู้รับราชการมาแล้วไม่น้อยกว่า</t>
  </si>
  <si>
    <t>10 ปี สะสมได้ไม่เกิน 30 วันทำการผู้ปฏิบัติงานในสถานศึกษาและได้หยุดราชการตามวันหยุดภาคการศึกษาเกินกว่าวันลาพักผ่อนไม่มีสิทธิลาพักผ่อน ในส่วนของเงินวิทยฐานะหากลาพักผ่อนเกินสิทธิ</t>
  </si>
  <si>
    <t>หรือลาไปประกอบพิธีฮัจย์แล้วแต่กรณี ได้ไม่เกิน 120 วัน โดยได้รับเงินเดือนระหว่างลาหัวหน้าส่วนราชการพิจารณาอนุญาต (เลขาธิการ กพฐ. มอบอำนาจให้ ผอ.สพท.มีอำนาจพิจารณาอนุญาตแล้ว)</t>
  </si>
  <si>
    <t>ในส่วนของเงินวิทยฐานะให้เบิกจ่ายเงินวิทยฐานะระหว่างลาได้ไม่เกิน 60 วัน</t>
  </si>
  <si>
    <t>แต่หากหัวหน้าส่วนราชการเห็นสมควร ให้จ่ายเงินเดือนต่อไปอีกก็ได้ แต่ไม่เกิน 15 วัน หัวหน้าส่วนราชการพิจารณาอนุญาต ในส่วนของเงินวิทยฐานะให้เบิกจ่ายเงินวิทยฐานะระหว่างลาได้ไม่เกิน 60 วัน</t>
  </si>
  <si>
    <t>ไม่เกิน 60 วัน</t>
  </si>
  <si>
    <t xml:space="preserve">10. การลาติดตามคู่สมรส (คู่สมรสไปปฏิบัติหน้าที่ราชการในต่างประเทศ)ลาได้โดยไม่ให้ได้รับเงินเดือนระหว่างลา เป็นเวลาไม่เกิน 2 ปีกรณีจำเป็นอาจอนุญาตให้ลาต่อได้อีก 2 ปี แต่รวมแล้วต้องไม่เกิน 4 ปี </t>
  </si>
  <si>
    <t>ระหว่างวันที่ 1 – 30 มิถุนายน 2557 เป็นการใช้อำนาจอนุญาต 30 วันแต่เวลานับวันลาของผู้ได้รับอนุญาต จะเป็นการใช้สิทธิในการลา 21 วันทำการ เป็นต้นดังนั้น ตรงไหนเป็น “วัน”  </t>
  </si>
  <si>
    <t>คราวนี้มาดูในเรื่องการเลื่อนขั้นเงินเดือนกันบ้างกฎ ก.ค.ศ. ว่าด้วยการเลื่อนขั้นเงินเดือนของข้าราชการครูและบุคลากรทางการศึกษา พ.ศ. 2550 ได้กำหนดสิทธิในการลากับการเลื่อนขั้นเงินเดือน</t>
  </si>
  <si>
    <t xml:space="preserve">ในแต่ละรอบ(ครึ่งปี)ไว้ อาทิ ในครึ่งปีที่แล้วมามีวันลา (ลาป่วย+ลากิจส่วนตัว) ไม่เกิน 23 วันทำการ ลาคลอดบุตร ไม่เกิน 90 วันลาป่วยซึ่งจำเป็นต้องรักษาตัวเป็นเวลานานคราวเดียวหรือหลายคราว </t>
  </si>
  <si>
    <t>รวมกันไม่เกิน60 วันทำการ (ไม่ใช่คนที่เป็นหวัด คัดจมูก ท้องเสียปวดท้อง ปวดศีรษะ ธรรมดาทั่ว ๆ ไป แต่เป็นประเภทอุบัติเหตุแขนหักขาหัก มะเร็งไตวาย เป็นต้น)  กำหนดแยกแยะตัดตอน</t>
  </si>
  <si>
    <t>สะสมไว้ 30 วันทำการ ลาครั้งหนึ่ง 5 – 10 วันทำการคล่อมเสาร์อาทิตย์หรือวันหยุดอื่นเข้าไปอีก ปาเข้าไปครึ่งเดือน และไม่ใช่ลาครั้งเดียว หรือบางคนลาคลอดบุตร 90 วันลากิจส่วนตัวเพื่อ</t>
  </si>
  <si>
    <t>ระเบียบสำนักนายกรัฐมนตรี ว่าด้วยการลาของข้าราชการ พ.ศ. 2555 ได้แบ่งประเภทการลาไว้ 11 ประเภท และ ก.ค.ศ. ได้กำหนดผู้มีอำนาจพิจารณาหรืออนุญาตและอำนาจพิจารณาหรืออนุญาตการลา</t>
  </si>
  <si>
    <t>วิธีใช้</t>
  </si>
  <si>
    <t>1. ที่ชีท Data ให้กรอกข้อมูลข้าราชการครู</t>
  </si>
  <si>
    <t>5. กรอก ID กรอกชื่อ ตำแหน่ง</t>
  </si>
  <si>
    <t xml:space="preserve">6. ที่ชีท Work ให้เลือก ID ของข้าราชการครู แล้วชื่อครูจะปรากฎในคลอลัมน์ถัดไป จากนั้น เลือกประเภทการลา แล้วกรอกข้อมูลวันลาในรูปแบบ วัน/เดือน/ปี ค.ศ. (ตัวอย่าง :ลาวันที่ 10 กันยายน 2563 ให้กรอก 10/9/2020) 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</si>
  <si>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</si>
  <si>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</si>
  <si>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</si>
  <si>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</si>
  <si>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</si>
  <si>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</si>
  <si>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</si>
  <si>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</si>
  <si>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</si>
  <si>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</si>
  <si>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</si>
  <si>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</si>
  <si>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</si>
  <si>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</si>
  <si>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</si>
  <si>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</si>
  <si>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</si>
  <si>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</si>
  <si>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</si>
  <si>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</si>
  <si>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</si>
  <si>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</si>
  <si>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</si>
  <si>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</si>
  <si>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โรงเรียนธาตุทองอำนวยวิทย์</t>
  </si>
  <si>
    <t>แล้วกดปุ่ม Tab บน keyboard</t>
  </si>
  <si>
    <t>4. หากต้องการเพิ่มข้อมูลข้าราชการที่ย้ายมาใหม่ ต่อจากแถวสุดท้าย ให้นำเมาส์ไปคลิกที่ เซลสุดท้าย ของ แถวที่มีข้อมูล</t>
  </si>
  <si>
    <t>2. ห้าม ลบ ตัด หรือแทรกแถวโดยเด็กขาด หากต้องการลบข้อมูลชื่อคนใดให้นำเมาส์ไปชี้ที่ด้านหน้าสุดของแถวจนเกิดลูกศรดังภาพ  แล้ว คลิก หลังจากนั้นให้ กดปุ่ม Delete ที่ Keyboard</t>
  </si>
  <si>
    <t xml:space="preserve">นายตัวอย่าง 1 สกุลดี 1  </t>
  </si>
  <si>
    <t>นายตัวอย่าง 1 สกุลดี 1</t>
  </si>
  <si>
    <t>นายตัวอย่าง 1 สกุลดี 2</t>
  </si>
  <si>
    <t>นายตัวอย่าง 1 สกุลดี 3</t>
  </si>
  <si>
    <t>นายตัวอย่าง 1 สกุลดี 4</t>
  </si>
  <si>
    <t>นายตัวอย่าง 1 สกุลดี 5</t>
  </si>
  <si>
    <t>นายตัวอย่าง 1 สกุลดี 6</t>
  </si>
  <si>
    <t>นายตัวอย่าง 1 สกุลดี 7</t>
  </si>
  <si>
    <t>นายตัวอย่าง 1 สกุลดี 8</t>
  </si>
  <si>
    <t>นายตัวอย่าง 1 สกุลดี 9</t>
  </si>
  <si>
    <t>นายตัวอย่าง 1 สกุลดี 10</t>
  </si>
  <si>
    <t>นายตัวอย่าง 1 สกุลดี 11</t>
  </si>
  <si>
    <t>นายตัวอย่าง 1 สกุลดี 12</t>
  </si>
  <si>
    <t>นายตัวอย่าง 1 สกุลดี 14</t>
  </si>
  <si>
    <t>นายตัวอย่าง 1 สกุลดี 15</t>
  </si>
  <si>
    <t>นายตัวอย่าง 1 สกุลดี 16</t>
  </si>
  <si>
    <t>นายตัวอย่าง 1 สกุลดี 17</t>
  </si>
  <si>
    <t>นายตัวอย่าง 1 สกุลดี 18</t>
  </si>
  <si>
    <t>นายตัวอย่าง 1 สกุลดี 19</t>
  </si>
  <si>
    <t>นายตัวอย่าง 1 สกุลดี 20</t>
  </si>
  <si>
    <t>นายตัวอย่าง 1 สกุลดี 21</t>
  </si>
  <si>
    <t>นายตัวอย่าง 1 สกุลดี 22</t>
  </si>
  <si>
    <t>นายตัวอย่าง 1 สกุลดี 23</t>
  </si>
  <si>
    <t>นายตัวอย่าง 1 สกุลดี 24</t>
  </si>
  <si>
    <t>นายตัวอย่าง 1 สกุลดี 25</t>
  </si>
  <si>
    <t>นายตัวอย่าง 1 สกุลดี 26</t>
  </si>
  <si>
    <t>นายตัวอย่าง 1 สกุลดี 27</t>
  </si>
  <si>
    <t>นายตัวอย่าง 1 สกุลดี 28</t>
  </si>
  <si>
    <t>นายตัวอย่าง 1 สกุลดี 29</t>
  </si>
  <si>
    <t>นายตัวอย่าง 1 สกุลดี 30</t>
  </si>
  <si>
    <t>นายตัวอย่าง 1 สกุลดี 31</t>
  </si>
  <si>
    <t>นายตัวอย่าง 1 สกุลดี 32</t>
  </si>
  <si>
    <t>นายตัวอย่าง 1 สกุลดี 33</t>
  </si>
  <si>
    <t>นายตัวอย่าง 1 สกุลดี 34</t>
  </si>
  <si>
    <t>นายตัวอย่าง 1 สกุลดี 35</t>
  </si>
  <si>
    <t>นายตัวอย่าง 1 สกุลดี 36</t>
  </si>
  <si>
    <t>นายตัวอย่าง 1 สกุลดี 37</t>
  </si>
  <si>
    <t>นายตัวอย่าง 1 สกุลดี 38</t>
  </si>
  <si>
    <t>นายตัวอย่าง 1 สกุลดี 39</t>
  </si>
  <si>
    <t>นายตัวอย่าง 1 สกุลดี 40</t>
  </si>
  <si>
    <t>นายตัวอย่าง 1 สกุลดี 41</t>
  </si>
  <si>
    <t>นายตัวอย่าง 1 สกุลดี 42</t>
  </si>
  <si>
    <t>นายตัวอย่าง 1 สกุลดี 43</t>
  </si>
  <si>
    <t>นายตัวอย่าง 1 สกุลดี 44</t>
  </si>
  <si>
    <t>นายตัวอย่าง 1 สกุลดี 45</t>
  </si>
  <si>
    <t>นายตัวอย่าง 1 สกุลดี 46</t>
  </si>
  <si>
    <t>นายตัวอย่าง 1 สกุลดี 47</t>
  </si>
  <si>
    <t>นางตัวอย่าง 2 สกุลดี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</si>
</sst>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87" formatCode="d/mmm/bb"/>
    <numFmt numFmtId="188" formatCode="_-* #,##0_-;\-* #,##0_-;_-* &quot;-&quot;??_-;_-@_-"/>
    <numFmt numFmtId="189" formatCode="@* \⇩"/>
    <numFmt numFmtId="190" formatCode="###0_-;\-* ###\ &quot;-&quot;"/>
    <numFmt numFmtId="191" formatCode="_-* ###0_-;\-* ###0_-;_-* &quot;-&quot;?_-;_-@_-"/>
    <numFmt numFmtId="192" formatCode="d\ mmmm\ bbbb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MS sans serif"/>
      <charset val="222"/>
    </font>
    <font>
      <sz val="12"/>
      <color theme="1"/>
      <name val="MS sans serif"/>
      <charset val="22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2"/>
      <color theme="1"/>
      <name val="TH Sarabun New"/>
      <family val="2"/>
    </font>
    <font>
      <sz val="8"/>
      <name val="Tahoma"/>
      <family val="2"/>
      <charset val="222"/>
      <scheme val="minor"/>
    </font>
    <font>
      <sz val="11"/>
      <color theme="1"/>
      <name val="TH Sarabun New"/>
      <family val="2"/>
    </font>
    <font>
      <sz val="14"/>
      <color theme="1"/>
      <name val="Browallia New"/>
      <family val="2"/>
    </font>
    <font>
      <b/>
      <sz val="14"/>
      <color theme="0"/>
      <name val="Browallia New"/>
      <family val="2"/>
    </font>
    <font>
      <b/>
      <sz val="14"/>
      <color theme="1"/>
      <name val="Browallia New"/>
      <family val="2"/>
    </font>
    <font>
      <sz val="11"/>
      <color theme="0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1"/>
      <color theme="8" tint="-0.499984740745262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1"/>
      <color rgb="FF002060"/>
      <name val="Tahoma"/>
      <family val="2"/>
      <scheme val="minor"/>
    </font>
    <font>
      <sz val="11"/>
      <color rgb="FF002060"/>
      <name val="Tahoma"/>
      <family val="2"/>
      <scheme val="minor"/>
    </font>
    <font>
      <sz val="11"/>
      <color theme="1" tint="0.34998626667073579"/>
      <name val="Tahoma"/>
      <family val="2"/>
      <charset val="222"/>
      <scheme val="minor"/>
    </font>
    <font>
      <sz val="11"/>
      <color rgb="FF002060"/>
      <name val="Tahoma"/>
      <family val="2"/>
      <charset val="222"/>
      <scheme val="minor"/>
    </font>
    <font>
      <sz val="11"/>
      <color theme="8" tint="-0.499984740745262"/>
      <name val="Tahoma"/>
      <family val="2"/>
      <charset val="222"/>
      <scheme val="minor"/>
    </font>
    <font>
      <sz val="14"/>
      <color theme="8" tint="-0.499984740745262"/>
      <name val="Browallia New"/>
      <family val="2"/>
    </font>
    <font>
      <b/>
      <sz val="14"/>
      <color rgb="FF002060"/>
      <name val="Browallia New"/>
      <family val="2"/>
    </font>
    <font>
      <sz val="14"/>
      <color rgb="FF002060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4E78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89" fontId="2" fillId="0" borderId="10">
      <alignment horizontal="left" vertical="center" indent="1"/>
      <protection locked="0"/>
    </xf>
    <xf numFmtId="189" fontId="3" fillId="0" borderId="0">
      <alignment horizontal="center" vertical="center"/>
      <protection locked="0"/>
    </xf>
    <xf numFmtId="189" fontId="3" fillId="0" borderId="0">
      <alignment horizontal="left" vertical="center" indent="1"/>
      <protection locked="0"/>
    </xf>
  </cellStyleXfs>
  <cellXfs count="113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1" fontId="5" fillId="0" borderId="9" xfId="0" applyNumberFormat="1" applyFont="1" applyBorder="1" applyAlignment="1" applyProtection="1">
      <alignment vertical="center" shrinkToFit="1"/>
      <protection hidden="1"/>
    </xf>
    <xf numFmtId="41" fontId="5" fillId="0" borderId="9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190" fontId="5" fillId="0" borderId="0" xfId="0" applyNumberFormat="1" applyFont="1" applyAlignment="1" applyProtection="1">
      <alignment horizontal="center" vertical="center"/>
      <protection hidden="1"/>
    </xf>
    <xf numFmtId="191" fontId="5" fillId="0" borderId="9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1" fontId="5" fillId="0" borderId="13" xfId="0" applyNumberFormat="1" applyFont="1" applyBorder="1" applyAlignment="1" applyProtection="1">
      <alignment vertical="center" shrinkToFit="1"/>
      <protection hidden="1"/>
    </xf>
    <xf numFmtId="41" fontId="5" fillId="0" borderId="13" xfId="0" applyNumberFormat="1" applyFont="1" applyBorder="1" applyAlignment="1" applyProtection="1">
      <alignment horizontal="center" vertical="center" shrinkToFit="1"/>
      <protection hidden="1"/>
    </xf>
    <xf numFmtId="191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1" fontId="5" fillId="0" borderId="0" xfId="0" applyNumberFormat="1" applyFont="1" applyBorder="1" applyAlignment="1" applyProtection="1">
      <alignment vertical="center" shrinkToFit="1"/>
      <protection hidden="1"/>
    </xf>
    <xf numFmtId="41" fontId="5" fillId="0" borderId="0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indent="1"/>
      <protection hidden="1"/>
    </xf>
    <xf numFmtId="18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indent="1" shrinkToFit="1"/>
      <protection hidden="1"/>
    </xf>
    <xf numFmtId="41" fontId="10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89" fontId="10" fillId="0" borderId="0" xfId="0" applyNumberFormat="1" applyFont="1" applyAlignment="1" applyProtection="1">
      <alignment horizontal="center" vertical="center"/>
      <protection locked="0"/>
    </xf>
    <xf numFmtId="189" fontId="10" fillId="0" borderId="0" xfId="4" applyFont="1" applyAlignment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0" fontId="11" fillId="3" borderId="11" xfId="0" applyFont="1" applyFill="1" applyBorder="1" applyAlignment="1">
      <alignment horizontal="lef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1" fillId="3" borderId="12" xfId="0" applyFont="1" applyFill="1" applyBorder="1" applyAlignment="1">
      <alignment horizontal="left" vertical="center" indent="1"/>
    </xf>
    <xf numFmtId="189" fontId="10" fillId="0" borderId="10" xfId="0" applyNumberFormat="1" applyFont="1" applyBorder="1" applyAlignment="1" applyProtection="1">
      <alignment horizontal="left" vertical="center" indent="1"/>
      <protection locked="0"/>
    </xf>
    <xf numFmtId="0" fontId="10" fillId="0" borderId="2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NumberFormat="1" applyFont="1" applyBorder="1" applyAlignment="1" applyProtection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horizontal="center" vertical="center"/>
      <protection hidden="1"/>
    </xf>
    <xf numFmtId="188" fontId="10" fillId="0" borderId="0" xfId="1" applyNumberFormat="1" applyFont="1" applyAlignment="1" applyProtection="1">
      <alignment horizontal="center" vertical="center"/>
      <protection hidden="1"/>
    </xf>
    <xf numFmtId="0" fontId="13" fillId="3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indent="1"/>
    </xf>
    <xf numFmtId="192" fontId="0" fillId="0" borderId="0" xfId="0" applyNumberFormat="1" applyAlignment="1">
      <alignment horizontal="left" indent="1"/>
    </xf>
    <xf numFmtId="0" fontId="0" fillId="0" borderId="0" xfId="0" applyAlignment="1">
      <alignment horizontal="left" indent="6"/>
    </xf>
    <xf numFmtId="0" fontId="14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indent="2"/>
    </xf>
    <xf numFmtId="0" fontId="20" fillId="0" borderId="0" xfId="0" applyFont="1"/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6"/>
    </xf>
    <xf numFmtId="0" fontId="21" fillId="0" borderId="0" xfId="0" applyFont="1" applyAlignment="1">
      <alignment horizontal="left" indent="2"/>
    </xf>
    <xf numFmtId="0" fontId="21" fillId="0" borderId="0" xfId="0" applyFont="1"/>
    <xf numFmtId="0" fontId="16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 inden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</cellXfs>
  <cellStyles count="5">
    <cellStyle name="จุลภาค" xfId="1" builtinId="3"/>
    <cellStyle name="ปกติ" xfId="0" builtinId="0"/>
    <cellStyle name="สไตล์ 01" xfId="2" xr:uid="{E13A7F01-6BDC-440E-B7B2-5DB835E9E505}"/>
    <cellStyle name="สไตล์ 02" xfId="3" xr:uid="{7E995011-F600-4456-9FF1-D1D53C4FDA6D}"/>
    <cellStyle name="สไตล์ 03" xfId="4" xr:uid="{1D887031-01C9-476E-91CC-E7B9058961EA}"/>
  </cellStyles>
  <dxfs count="16">
    <dxf>
      <border>
        <bottom style="thin">
          <color theme="0" tint="-0.34998626667073579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F9E7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4" tint="-0.499984740745262"/>
      </font>
      <fill>
        <patternFill>
          <bgColor theme="6" tint="0.7999816888943144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  <border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5" tint="0.79998168889431442"/>
        </patternFill>
      </fill>
      <border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rowallia New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rowallia New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rowallia New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rowallia New"/>
        <family val="2"/>
        <scheme val="none"/>
      </font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rowallia New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rowallia New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rowallia New"/>
        <family val="2"/>
        <scheme val="none"/>
      </font>
      <fill>
        <patternFill patternType="solid">
          <fgColor indexed="64"/>
          <bgColor rgb="FF1F4E78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1F4E78"/>
      <color rgb="FFFFF9E7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10</xdr:row>
      <xdr:rowOff>95250</xdr:rowOff>
    </xdr:from>
    <xdr:to>
      <xdr:col>10</xdr:col>
      <xdr:colOff>1304925</xdr:colOff>
      <xdr:row>11</xdr:row>
      <xdr:rowOff>19050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7BFCFA1B-CA8C-4902-A80F-2775013F8528}"/>
            </a:ext>
          </a:extLst>
        </xdr:cNvPr>
        <xdr:cNvSpPr/>
      </xdr:nvSpPr>
      <xdr:spPr>
        <a:xfrm>
          <a:off x="9458325" y="2286000"/>
          <a:ext cx="1114425" cy="142875"/>
        </a:xfrm>
        <a:prstGeom prst="rect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514350</xdr:colOff>
      <xdr:row>6</xdr:row>
      <xdr:rowOff>123825</xdr:rowOff>
    </xdr:from>
    <xdr:to>
      <xdr:col>12</xdr:col>
      <xdr:colOff>85725</xdr:colOff>
      <xdr:row>16</xdr:row>
      <xdr:rowOff>200024</xdr:rowOff>
    </xdr:to>
    <xdr:grpSp>
      <xdr:nvGrpSpPr>
        <xdr:cNvPr id="16" name="กลุ่ม 15">
          <a:extLst>
            <a:ext uri="{FF2B5EF4-FFF2-40B4-BE49-F238E27FC236}">
              <a16:creationId xmlns:a16="http://schemas.microsoft.com/office/drawing/2014/main" id="{D60B74E0-752B-4BF6-AD87-BBF3A3127B16}"/>
            </a:ext>
          </a:extLst>
        </xdr:cNvPr>
        <xdr:cNvGrpSpPr/>
      </xdr:nvGrpSpPr>
      <xdr:grpSpPr>
        <a:xfrm>
          <a:off x="7972425" y="1438275"/>
          <a:ext cx="3714750" cy="2266949"/>
          <a:chOff x="7924800" y="1438275"/>
          <a:chExt cx="3714750" cy="2266949"/>
        </a:xfrm>
      </xdr:grpSpPr>
      <xdr:pic>
        <xdr:nvPicPr>
          <xdr:cNvPr id="3" name="รูปภาพ 2">
            <a:extLst>
              <a:ext uri="{FF2B5EF4-FFF2-40B4-BE49-F238E27FC236}">
                <a16:creationId xmlns:a16="http://schemas.microsoft.com/office/drawing/2014/main" id="{8410E97F-453B-4EC8-8EFB-89AB2601F89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8459" t="-2" r="42861" b="79035"/>
          <a:stretch/>
        </xdr:blipFill>
        <xdr:spPr>
          <a:xfrm>
            <a:off x="7924800" y="2171699"/>
            <a:ext cx="3714750" cy="153352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สี่เหลี่ยมผืนผ้า: มุมมน 3">
            <a:extLst>
              <a:ext uri="{FF2B5EF4-FFF2-40B4-BE49-F238E27FC236}">
                <a16:creationId xmlns:a16="http://schemas.microsoft.com/office/drawing/2014/main" id="{728A9D8C-7D5D-418A-BD09-4ABB27EA9947}"/>
              </a:ext>
            </a:extLst>
          </xdr:cNvPr>
          <xdr:cNvSpPr/>
        </xdr:nvSpPr>
        <xdr:spPr>
          <a:xfrm>
            <a:off x="10906125" y="2781300"/>
            <a:ext cx="685800" cy="68580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12" name="ตัวเชื่อมต่อ: หักมุม 11">
            <a:extLst>
              <a:ext uri="{FF2B5EF4-FFF2-40B4-BE49-F238E27FC236}">
                <a16:creationId xmlns:a16="http://schemas.microsoft.com/office/drawing/2014/main" id="{19399759-565D-42C1-A8B7-EC334346054C}"/>
              </a:ext>
            </a:extLst>
          </xdr:cNvPr>
          <xdr:cNvCxnSpPr/>
        </xdr:nvCxnSpPr>
        <xdr:spPr>
          <a:xfrm rot="16200000" flipH="1">
            <a:off x="10425113" y="1824037"/>
            <a:ext cx="1323975" cy="571500"/>
          </a:xfrm>
          <a:prstGeom prst="bentConnector3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สี่เหลี่ยมผืนผ้า: มุมมน 12">
            <a:extLst>
              <a:ext uri="{FF2B5EF4-FFF2-40B4-BE49-F238E27FC236}">
                <a16:creationId xmlns:a16="http://schemas.microsoft.com/office/drawing/2014/main" id="{DABB95D5-0ADE-4C3F-9CA2-4DC20334E08D}"/>
              </a:ext>
            </a:extLst>
          </xdr:cNvPr>
          <xdr:cNvSpPr/>
        </xdr:nvSpPr>
        <xdr:spPr>
          <a:xfrm>
            <a:off x="7934325" y="2457449"/>
            <a:ext cx="466726" cy="342901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15" name="ตัวเชื่อมต่อตรง 14">
            <a:extLst>
              <a:ext uri="{FF2B5EF4-FFF2-40B4-BE49-F238E27FC236}">
                <a16:creationId xmlns:a16="http://schemas.microsoft.com/office/drawing/2014/main" id="{2D804636-92CB-4E05-8DA1-A224AF639DA7}"/>
              </a:ext>
            </a:extLst>
          </xdr:cNvPr>
          <xdr:cNvCxnSpPr/>
        </xdr:nvCxnSpPr>
        <xdr:spPr>
          <a:xfrm>
            <a:off x="10582275" y="1438275"/>
            <a:ext cx="219075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</xdr:row>
      <xdr:rowOff>209549</xdr:rowOff>
    </xdr:from>
    <xdr:to>
      <xdr:col>9</xdr:col>
      <xdr:colOff>533400</xdr:colOff>
      <xdr:row>9</xdr:row>
      <xdr:rowOff>171449</xdr:rowOff>
    </xdr:to>
    <xdr:grpSp>
      <xdr:nvGrpSpPr>
        <xdr:cNvPr id="6" name="กลุ่ม 5">
          <a:extLst>
            <a:ext uri="{FF2B5EF4-FFF2-40B4-BE49-F238E27FC236}">
              <a16:creationId xmlns:a16="http://schemas.microsoft.com/office/drawing/2014/main" id="{E63ABE04-996C-4D72-A8D6-5E710855230A}"/>
            </a:ext>
          </a:extLst>
        </xdr:cNvPr>
        <xdr:cNvGrpSpPr/>
      </xdr:nvGrpSpPr>
      <xdr:grpSpPr>
        <a:xfrm>
          <a:off x="619125" y="914399"/>
          <a:ext cx="6086475" cy="1276350"/>
          <a:chOff x="4800600" y="2079194"/>
          <a:chExt cx="6086475" cy="1492681"/>
        </a:xfrm>
      </xdr:grpSpPr>
      <xdr:pic>
        <xdr:nvPicPr>
          <xdr:cNvPr id="2" name="รูปภาพ 1">
            <a:extLst>
              <a:ext uri="{FF2B5EF4-FFF2-40B4-BE49-F238E27FC236}">
                <a16:creationId xmlns:a16="http://schemas.microsoft.com/office/drawing/2014/main" id="{F99B8094-496B-40CC-9A43-B3D39A70BDD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956" t="49616" r="52054" b="34106"/>
          <a:stretch/>
        </xdr:blipFill>
        <xdr:spPr>
          <a:xfrm>
            <a:off x="4800600" y="2381250"/>
            <a:ext cx="6086475" cy="1190625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sp macro="" textlink="">
        <xdr:nvSpPr>
          <xdr:cNvPr id="3" name="สี่เหลี่ยมผืนผ้า: มุมมน 2">
            <a:extLst>
              <a:ext uri="{FF2B5EF4-FFF2-40B4-BE49-F238E27FC236}">
                <a16:creationId xmlns:a16="http://schemas.microsoft.com/office/drawing/2014/main" id="{4A4B44AE-8E6C-4C88-9471-38D01872F439}"/>
              </a:ext>
            </a:extLst>
          </xdr:cNvPr>
          <xdr:cNvSpPr/>
        </xdr:nvSpPr>
        <xdr:spPr>
          <a:xfrm>
            <a:off x="9953625" y="3190875"/>
            <a:ext cx="857250" cy="38100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5" name="ลูกศรเชื่อมต่อแบบตรง 4">
            <a:extLst>
              <a:ext uri="{FF2B5EF4-FFF2-40B4-BE49-F238E27FC236}">
                <a16:creationId xmlns:a16="http://schemas.microsoft.com/office/drawing/2014/main" id="{3C8AD150-483D-473F-AF41-BAB4C8701117}"/>
              </a:ext>
            </a:extLst>
          </xdr:cNvPr>
          <xdr:cNvCxnSpPr/>
        </xdr:nvCxnSpPr>
        <xdr:spPr>
          <a:xfrm>
            <a:off x="10477500" y="2079194"/>
            <a:ext cx="0" cy="122598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619126</xdr:colOff>
      <xdr:row>2</xdr:row>
      <xdr:rowOff>200025</xdr:rowOff>
    </xdr:from>
    <xdr:to>
      <xdr:col>15</xdr:col>
      <xdr:colOff>352426</xdr:colOff>
      <xdr:row>7</xdr:row>
      <xdr:rowOff>161925</xdr:rowOff>
    </xdr:to>
    <xdr:grpSp>
      <xdr:nvGrpSpPr>
        <xdr:cNvPr id="27" name="กลุ่ม 26">
          <a:extLst>
            <a:ext uri="{FF2B5EF4-FFF2-40B4-BE49-F238E27FC236}">
              <a16:creationId xmlns:a16="http://schemas.microsoft.com/office/drawing/2014/main" id="{A9102F06-647C-473D-9BD4-15C902F9EB54}"/>
            </a:ext>
          </a:extLst>
        </xdr:cNvPr>
        <xdr:cNvGrpSpPr/>
      </xdr:nvGrpSpPr>
      <xdr:grpSpPr>
        <a:xfrm>
          <a:off x="6791326" y="685800"/>
          <a:ext cx="3848100" cy="1057275"/>
          <a:chOff x="6791326" y="714375"/>
          <a:chExt cx="3848100" cy="1247775"/>
        </a:xfrm>
      </xdr:grpSpPr>
      <xdr:grpSp>
        <xdr:nvGrpSpPr>
          <xdr:cNvPr id="20" name="กลุ่ม 19">
            <a:extLst>
              <a:ext uri="{FF2B5EF4-FFF2-40B4-BE49-F238E27FC236}">
                <a16:creationId xmlns:a16="http://schemas.microsoft.com/office/drawing/2014/main" id="{0D3AA9F7-AC6E-4B4E-BF0F-68F57AAAA2E5}"/>
              </a:ext>
            </a:extLst>
          </xdr:cNvPr>
          <xdr:cNvGrpSpPr/>
        </xdr:nvGrpSpPr>
        <xdr:grpSpPr>
          <a:xfrm>
            <a:off x="6791326" y="771525"/>
            <a:ext cx="3848100" cy="1190625"/>
            <a:chOff x="5905501" y="152400"/>
            <a:chExt cx="3848100" cy="1190625"/>
          </a:xfrm>
        </xdr:grpSpPr>
        <xdr:pic>
          <xdr:nvPicPr>
            <xdr:cNvPr id="17" name="รูปภาพ 16">
              <a:extLst>
                <a:ext uri="{FF2B5EF4-FFF2-40B4-BE49-F238E27FC236}">
                  <a16:creationId xmlns:a16="http://schemas.microsoft.com/office/drawing/2014/main" id="{10E15E9D-9FD2-4E98-97F1-D6097121EAA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956" t="49616" r="69335" b="34106"/>
            <a:stretch/>
          </xdr:blipFill>
          <xdr:spPr>
            <a:xfrm>
              <a:off x="5905501" y="152400"/>
              <a:ext cx="3848100" cy="1190625"/>
            </a:xfrm>
            <a:prstGeom prst="rect">
              <a:avLst/>
            </a:prstGeom>
            <a:ln>
              <a:solidFill>
                <a:schemeClr val="accent1">
                  <a:lumMod val="50000"/>
                </a:schemeClr>
              </a:solidFill>
            </a:ln>
          </xdr:spPr>
        </xdr:pic>
        <xdr:sp macro="" textlink="">
          <xdr:nvSpPr>
            <xdr:cNvPr id="15" name="ลูกศร: ขวา 14">
              <a:extLst>
                <a:ext uri="{FF2B5EF4-FFF2-40B4-BE49-F238E27FC236}">
                  <a16:creationId xmlns:a16="http://schemas.microsoft.com/office/drawing/2014/main" id="{3873940D-5FFA-460A-8222-554E2F75950C}"/>
                </a:ext>
              </a:extLst>
            </xdr:cNvPr>
            <xdr:cNvSpPr/>
          </xdr:nvSpPr>
          <xdr:spPr>
            <a:xfrm>
              <a:off x="6048375" y="1143000"/>
              <a:ext cx="123825" cy="47625"/>
            </a:xfrm>
            <a:prstGeom prst="rightArrow">
              <a:avLst/>
            </a:prstGeom>
            <a:solidFill>
              <a:schemeClr val="tx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100"/>
            </a:p>
          </xdr:txBody>
        </xdr:sp>
      </xdr:grpSp>
      <xdr:cxnSp macro="">
        <xdr:nvCxnSpPr>
          <xdr:cNvPr id="21" name="ลูกศรเชื่อมต่อแบบตรง 20">
            <a:extLst>
              <a:ext uri="{FF2B5EF4-FFF2-40B4-BE49-F238E27FC236}">
                <a16:creationId xmlns:a16="http://schemas.microsoft.com/office/drawing/2014/main" id="{BD295F62-BD35-4EC6-9709-9813BA067493}"/>
              </a:ext>
            </a:extLst>
          </xdr:cNvPr>
          <xdr:cNvCxnSpPr/>
        </xdr:nvCxnSpPr>
        <xdr:spPr>
          <a:xfrm>
            <a:off x="6972300" y="714375"/>
            <a:ext cx="0" cy="10287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F46C17-AC3D-4D37-93EF-9747D808CEF3}" name="Table2" displayName="Table2" ref="B2:F49" totalsRowShown="0" headerRowDxfId="15" dataDxfId="14">
  <autoFilter ref="B2:F49" xr:uid="{25A62002-777E-4AB6-8ECD-F14FDA42B41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8E9D63C-7FCD-4DF3-8F82-6A9790919D70}" name="ID" dataDxfId="13"/>
    <tableColumn id="2" xr3:uid="{250E898C-6204-4940-A2BE-0CB5935A4E57}" name="ชื่อ-สกุล" dataDxfId="12"/>
    <tableColumn id="3" xr3:uid="{8F086ACF-8F2C-4BF7-B6FC-00644923FB49}" name="ตำแหน่ง" dataDxfId="11"/>
    <tableColumn id="4" xr3:uid="{B21E5B46-2295-452A-8362-7AD006383F6A}" name="มาสาย/ครั้ง" dataDxfId="10"/>
    <tableColumn id="5" xr3:uid="{BDA1C9E2-282E-4332-B936-34A36C3C5A8E}" name="ขาดราชการ/วัน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2883-E4D2-4EDD-8CA4-E2DE0F0CF11B}">
  <sheetPr codeName="Sheet1"/>
  <dimension ref="B1:K80"/>
  <sheetViews>
    <sheetView showGridLines="0" showRowColHeaders="0" tabSelected="1" zoomScaleNormal="100" workbookViewId="0">
      <selection activeCell="C16" sqref="C16"/>
    </sheetView>
  </sheetViews>
  <sheetFormatPr defaultColWidth="9" defaultRowHeight="17.45" customHeight="1" x14ac:dyDescent="0.2"/>
  <cols>
    <col min="1" max="1" width="3.125" style="25" customWidth="1"/>
    <col min="2" max="2" width="10.125" style="55" customWidth="1"/>
    <col min="3" max="3" width="25" style="25" customWidth="1"/>
    <col min="4" max="4" width="14.125" style="27" customWidth="1"/>
    <col min="5" max="5" width="12.5" style="27" bestFit="1" customWidth="1"/>
    <col min="6" max="6" width="15" style="27" bestFit="1" customWidth="1"/>
    <col min="7" max="7" width="3.125" style="25" customWidth="1"/>
    <col min="8" max="8" width="14.875" style="25" customWidth="1"/>
    <col min="9" max="9" width="21.75" style="25" customWidth="1"/>
    <col min="10" max="10" width="2" style="25" customWidth="1"/>
    <col min="11" max="11" width="27.5" style="25" bestFit="1" customWidth="1"/>
    <col min="12" max="12" width="3.125" style="25" customWidth="1"/>
    <col min="13" max="16384" width="9" style="25"/>
  </cols>
  <sheetData>
    <row r="1" spans="2:11" ht="17.45" customHeight="1" x14ac:dyDescent="0.2">
      <c r="B1" s="91" t="s">
        <v>81</v>
      </c>
      <c r="C1" s="91"/>
      <c r="D1" s="91"/>
      <c r="E1" s="91"/>
      <c r="F1" s="91"/>
      <c r="H1" s="56" t="s">
        <v>23</v>
      </c>
      <c r="I1" s="57" t="s">
        <v>167</v>
      </c>
      <c r="J1" s="58"/>
    </row>
    <row r="2" spans="2:11" ht="17.45" customHeight="1" x14ac:dyDescent="0.2">
      <c r="B2" s="50" t="s">
        <v>31</v>
      </c>
      <c r="C2" s="51" t="s">
        <v>0</v>
      </c>
      <c r="D2" s="51" t="s">
        <v>1</v>
      </c>
      <c r="E2" s="51" t="s">
        <v>29</v>
      </c>
      <c r="F2" s="51" t="s">
        <v>30</v>
      </c>
      <c r="H2" s="59" t="s">
        <v>24</v>
      </c>
      <c r="I2" s="60" t="s">
        <v>76</v>
      </c>
      <c r="J2" s="58"/>
      <c r="K2" s="65" t="str">
        <f>IF(I2="ครึ่งปีแรก","1 ตุลาคม  "&amp;I3-1&amp;" ถึง 31 มีนาคม "&amp;I3,"1 เมษายน  "&amp;I3&amp;"  ถึง 30 กันยายน "&amp;I3)</f>
        <v>1 ตุลาคม  2563 ถึง 31 มีนาคม 2564</v>
      </c>
    </row>
    <row r="3" spans="2:11" ht="17.45" customHeight="1" x14ac:dyDescent="0.2">
      <c r="B3" s="52" t="s">
        <v>32</v>
      </c>
      <c r="C3" s="53" t="s">
        <v>171</v>
      </c>
      <c r="D3" s="54" t="s">
        <v>2</v>
      </c>
      <c r="E3" s="54"/>
      <c r="F3" s="54"/>
      <c r="H3" s="59" t="s">
        <v>25</v>
      </c>
      <c r="I3" s="61">
        <v>2564</v>
      </c>
      <c r="J3" s="62"/>
    </row>
    <row r="4" spans="2:11" ht="17.45" customHeight="1" x14ac:dyDescent="0.2">
      <c r="B4" s="52" t="s">
        <v>33</v>
      </c>
      <c r="C4" s="53" t="s">
        <v>173</v>
      </c>
      <c r="D4" s="54" t="s">
        <v>55</v>
      </c>
      <c r="E4" s="54"/>
      <c r="F4" s="54"/>
      <c r="H4" s="59" t="s">
        <v>26</v>
      </c>
      <c r="I4" s="57" t="s">
        <v>172</v>
      </c>
      <c r="J4" s="58"/>
    </row>
    <row r="5" spans="2:11" ht="17.45" customHeight="1" x14ac:dyDescent="0.2">
      <c r="B5" s="52" t="s">
        <v>34</v>
      </c>
      <c r="C5" s="53" t="s">
        <v>174</v>
      </c>
      <c r="D5" s="54" t="s">
        <v>3</v>
      </c>
      <c r="E5" s="54"/>
      <c r="F5" s="54"/>
      <c r="H5" s="63" t="s">
        <v>1</v>
      </c>
      <c r="I5" s="64"/>
      <c r="J5" s="64"/>
    </row>
    <row r="6" spans="2:11" ht="17.45" customHeight="1" x14ac:dyDescent="0.2">
      <c r="B6" s="52" t="s">
        <v>35</v>
      </c>
      <c r="C6" s="53" t="s">
        <v>175</v>
      </c>
      <c r="D6" s="54" t="s">
        <v>3</v>
      </c>
      <c r="E6" s="54"/>
      <c r="F6" s="54"/>
      <c r="H6" s="90" t="s">
        <v>28</v>
      </c>
      <c r="I6" s="90"/>
      <c r="J6" s="90"/>
      <c r="K6" s="90"/>
    </row>
    <row r="7" spans="2:11" ht="17.45" customHeight="1" x14ac:dyDescent="0.2">
      <c r="B7" s="52" t="s">
        <v>36</v>
      </c>
      <c r="C7" s="53" t="s">
        <v>176</v>
      </c>
      <c r="D7" s="54" t="s">
        <v>3</v>
      </c>
      <c r="E7" s="54"/>
      <c r="F7" s="54"/>
      <c r="H7" s="90" t="s">
        <v>105</v>
      </c>
      <c r="I7" s="90"/>
      <c r="J7" s="90"/>
      <c r="K7" s="90"/>
    </row>
    <row r="8" spans="2:11" ht="17.45" customHeight="1" x14ac:dyDescent="0.2">
      <c r="B8" s="52" t="s">
        <v>37</v>
      </c>
      <c r="C8" s="53" t="s">
        <v>177</v>
      </c>
      <c r="D8" s="54" t="s">
        <v>3</v>
      </c>
      <c r="E8" s="54"/>
      <c r="F8" s="54"/>
      <c r="H8" s="90" t="s">
        <v>104</v>
      </c>
      <c r="I8" s="90"/>
      <c r="J8" s="90"/>
      <c r="K8" s="90"/>
    </row>
    <row r="9" spans="2:11" ht="17.45" customHeight="1" x14ac:dyDescent="0.2">
      <c r="B9" s="52" t="s">
        <v>38</v>
      </c>
      <c r="C9" s="53" t="s">
        <v>178</v>
      </c>
      <c r="D9" s="54" t="s">
        <v>3</v>
      </c>
      <c r="E9" s="54"/>
      <c r="F9" s="54"/>
    </row>
    <row r="10" spans="2:11" ht="17.45" customHeight="1" x14ac:dyDescent="0.2">
      <c r="B10" s="52" t="s">
        <v>39</v>
      </c>
      <c r="C10" s="53" t="s">
        <v>179</v>
      </c>
      <c r="D10" s="54" t="s">
        <v>3</v>
      </c>
      <c r="E10" s="54"/>
      <c r="F10" s="54"/>
    </row>
    <row r="11" spans="2:11" ht="17.45" customHeight="1" x14ac:dyDescent="0.2">
      <c r="B11" s="52" t="s">
        <v>40</v>
      </c>
      <c r="C11" s="53" t="s">
        <v>180</v>
      </c>
      <c r="D11" s="54" t="s">
        <v>3</v>
      </c>
      <c r="E11" s="54"/>
      <c r="F11" s="54"/>
    </row>
    <row r="12" spans="2:11" ht="17.45" customHeight="1" x14ac:dyDescent="0.2">
      <c r="B12" s="52" t="s">
        <v>41</v>
      </c>
      <c r="C12" s="53" t="s">
        <v>181</v>
      </c>
      <c r="D12" s="54" t="s">
        <v>3</v>
      </c>
      <c r="E12" s="54"/>
      <c r="F12" s="54"/>
    </row>
    <row r="13" spans="2:11" ht="17.45" customHeight="1" x14ac:dyDescent="0.2">
      <c r="B13" s="52" t="s">
        <v>42</v>
      </c>
      <c r="C13" s="53" t="s">
        <v>182</v>
      </c>
      <c r="D13" s="54" t="s">
        <v>3</v>
      </c>
      <c r="E13" s="54"/>
      <c r="F13" s="54"/>
      <c r="K13" s="58"/>
    </row>
    <row r="14" spans="2:11" ht="17.45" customHeight="1" x14ac:dyDescent="0.2">
      <c r="B14" s="52" t="s">
        <v>43</v>
      </c>
      <c r="C14" s="53" t="s">
        <v>183</v>
      </c>
      <c r="D14" s="54" t="s">
        <v>3</v>
      </c>
      <c r="E14" s="54"/>
      <c r="F14" s="54"/>
    </row>
    <row r="15" spans="2:11" ht="17.45" customHeight="1" x14ac:dyDescent="0.2">
      <c r="B15" s="52" t="s">
        <v>44</v>
      </c>
      <c r="C15" s="53" t="s">
        <v>218</v>
      </c>
      <c r="D15" s="54" t="s">
        <v>3</v>
      </c>
      <c r="E15" s="54"/>
      <c r="F15" s="54"/>
      <c r="K15" s="58"/>
    </row>
    <row r="16" spans="2:11" ht="17.45" customHeight="1" x14ac:dyDescent="0.2">
      <c r="B16" s="52" t="s">
        <v>45</v>
      </c>
      <c r="C16" s="53" t="s">
        <v>184</v>
      </c>
      <c r="D16" s="54" t="s">
        <v>3</v>
      </c>
      <c r="E16" s="54"/>
      <c r="F16" s="54"/>
    </row>
    <row r="17" spans="2:6" ht="17.45" customHeight="1" x14ac:dyDescent="0.2">
      <c r="B17" s="52" t="s">
        <v>46</v>
      </c>
      <c r="C17" s="53" t="s">
        <v>185</v>
      </c>
      <c r="D17" s="54" t="s">
        <v>3</v>
      </c>
      <c r="E17" s="54"/>
      <c r="F17" s="54"/>
    </row>
    <row r="18" spans="2:6" ht="17.45" customHeight="1" x14ac:dyDescent="0.2">
      <c r="B18" s="52" t="s">
        <v>47</v>
      </c>
      <c r="C18" s="53" t="s">
        <v>186</v>
      </c>
      <c r="D18" s="54" t="s">
        <v>3</v>
      </c>
      <c r="E18" s="54"/>
      <c r="F18" s="54"/>
    </row>
    <row r="19" spans="2:6" ht="17.45" customHeight="1" x14ac:dyDescent="0.2">
      <c r="B19" s="52" t="s">
        <v>48</v>
      </c>
      <c r="C19" s="53" t="s">
        <v>187</v>
      </c>
      <c r="D19" s="54" t="s">
        <v>3</v>
      </c>
      <c r="E19" s="54"/>
      <c r="F19" s="54"/>
    </row>
    <row r="20" spans="2:6" ht="17.45" customHeight="1" x14ac:dyDescent="0.2">
      <c r="B20" s="52" t="s">
        <v>49</v>
      </c>
      <c r="C20" s="53" t="s">
        <v>188</v>
      </c>
      <c r="D20" s="54" t="s">
        <v>3</v>
      </c>
      <c r="E20" s="54"/>
      <c r="F20" s="54"/>
    </row>
    <row r="21" spans="2:6" ht="17.45" customHeight="1" x14ac:dyDescent="0.2">
      <c r="B21" s="52" t="s">
        <v>50</v>
      </c>
      <c r="C21" s="53" t="s">
        <v>189</v>
      </c>
      <c r="D21" s="54" t="s">
        <v>3</v>
      </c>
      <c r="E21" s="54"/>
      <c r="F21" s="54"/>
    </row>
    <row r="22" spans="2:6" ht="17.45" customHeight="1" x14ac:dyDescent="0.2">
      <c r="B22" s="52" t="s">
        <v>51</v>
      </c>
      <c r="C22" s="53" t="s">
        <v>190</v>
      </c>
      <c r="D22" s="54" t="s">
        <v>3</v>
      </c>
      <c r="E22" s="54"/>
      <c r="F22" s="54"/>
    </row>
    <row r="23" spans="2:6" ht="17.45" customHeight="1" x14ac:dyDescent="0.2">
      <c r="B23" s="52" t="s">
        <v>52</v>
      </c>
      <c r="C23" s="53" t="s">
        <v>191</v>
      </c>
      <c r="D23" s="54" t="s">
        <v>3</v>
      </c>
      <c r="E23" s="54"/>
      <c r="F23" s="54"/>
    </row>
    <row r="24" spans="2:6" ht="17.45" customHeight="1" x14ac:dyDescent="0.2">
      <c r="B24" s="52" t="s">
        <v>53</v>
      </c>
      <c r="C24" s="53" t="s">
        <v>192</v>
      </c>
      <c r="D24" s="54" t="s">
        <v>3</v>
      </c>
      <c r="E24" s="54"/>
      <c r="F24" s="54"/>
    </row>
    <row r="25" spans="2:6" ht="17.45" customHeight="1" x14ac:dyDescent="0.2">
      <c r="B25" s="52" t="s">
        <v>54</v>
      </c>
      <c r="C25" s="53" t="s">
        <v>193</v>
      </c>
      <c r="D25" s="54" t="s">
        <v>3</v>
      </c>
      <c r="E25" s="54"/>
      <c r="F25" s="54"/>
    </row>
    <row r="26" spans="2:6" ht="17.45" customHeight="1" x14ac:dyDescent="0.2">
      <c r="B26" s="52" t="s">
        <v>143</v>
      </c>
      <c r="C26" s="53" t="s">
        <v>194</v>
      </c>
      <c r="D26" s="54" t="s">
        <v>3</v>
      </c>
      <c r="E26" s="54"/>
      <c r="F26" s="54"/>
    </row>
    <row r="27" spans="2:6" ht="17.45" customHeight="1" x14ac:dyDescent="0.2">
      <c r="B27" s="52" t="s">
        <v>144</v>
      </c>
      <c r="C27" s="53" t="s">
        <v>195</v>
      </c>
      <c r="D27" s="54" t="s">
        <v>3</v>
      </c>
      <c r="E27" s="54"/>
      <c r="F27" s="54"/>
    </row>
    <row r="28" spans="2:6" ht="17.45" customHeight="1" x14ac:dyDescent="0.2">
      <c r="B28" s="52" t="s">
        <v>145</v>
      </c>
      <c r="C28" s="53" t="s">
        <v>196</v>
      </c>
      <c r="D28" s="54" t="s">
        <v>3</v>
      </c>
      <c r="E28" s="54"/>
      <c r="F28" s="54"/>
    </row>
    <row r="29" spans="2:6" ht="17.45" customHeight="1" x14ac:dyDescent="0.2">
      <c r="B29" s="52" t="s">
        <v>146</v>
      </c>
      <c r="C29" s="53" t="s">
        <v>197</v>
      </c>
      <c r="D29" s="54" t="s">
        <v>3</v>
      </c>
      <c r="E29" s="54"/>
      <c r="F29" s="54"/>
    </row>
    <row r="30" spans="2:6" ht="17.45" customHeight="1" x14ac:dyDescent="0.2">
      <c r="B30" s="52" t="s">
        <v>147</v>
      </c>
      <c r="C30" s="53" t="s">
        <v>198</v>
      </c>
      <c r="D30" s="54" t="s">
        <v>3</v>
      </c>
      <c r="E30" s="54"/>
      <c r="F30" s="54"/>
    </row>
    <row r="31" spans="2:6" ht="17.45" customHeight="1" x14ac:dyDescent="0.2">
      <c r="B31" s="52" t="s">
        <v>148</v>
      </c>
      <c r="C31" s="53" t="s">
        <v>199</v>
      </c>
      <c r="D31" s="54" t="s">
        <v>3</v>
      </c>
      <c r="E31" s="54"/>
      <c r="F31" s="54"/>
    </row>
    <row r="32" spans="2:6" ht="17.45" customHeight="1" x14ac:dyDescent="0.2">
      <c r="B32" s="52" t="s">
        <v>149</v>
      </c>
      <c r="C32" s="53" t="s">
        <v>200</v>
      </c>
      <c r="D32" s="54" t="s">
        <v>3</v>
      </c>
      <c r="E32" s="54"/>
      <c r="F32" s="54"/>
    </row>
    <row r="33" spans="2:6" ht="17.45" customHeight="1" x14ac:dyDescent="0.2">
      <c r="B33" s="52" t="s">
        <v>150</v>
      </c>
      <c r="C33" s="53" t="s">
        <v>201</v>
      </c>
      <c r="D33" s="54" t="s">
        <v>3</v>
      </c>
      <c r="E33" s="54"/>
      <c r="F33" s="54"/>
    </row>
    <row r="34" spans="2:6" ht="17.45" customHeight="1" x14ac:dyDescent="0.2">
      <c r="B34" s="52" t="s">
        <v>151</v>
      </c>
      <c r="C34" s="53" t="s">
        <v>202</v>
      </c>
      <c r="D34" s="54" t="s">
        <v>3</v>
      </c>
      <c r="E34" s="54"/>
      <c r="F34" s="54"/>
    </row>
    <row r="35" spans="2:6" ht="17.45" customHeight="1" x14ac:dyDescent="0.2">
      <c r="B35" s="52" t="s">
        <v>152</v>
      </c>
      <c r="C35" s="53" t="s">
        <v>203</v>
      </c>
      <c r="D35" s="54" t="s">
        <v>3</v>
      </c>
      <c r="E35" s="54"/>
      <c r="F35" s="54"/>
    </row>
    <row r="36" spans="2:6" ht="17.45" customHeight="1" x14ac:dyDescent="0.2">
      <c r="B36" s="52" t="s">
        <v>153</v>
      </c>
      <c r="C36" s="53" t="s">
        <v>204</v>
      </c>
      <c r="D36" s="54" t="s">
        <v>3</v>
      </c>
      <c r="E36" s="54"/>
      <c r="F36" s="54"/>
    </row>
    <row r="37" spans="2:6" ht="17.45" customHeight="1" x14ac:dyDescent="0.2">
      <c r="B37" s="52" t="s">
        <v>154</v>
      </c>
      <c r="C37" s="53" t="s">
        <v>205</v>
      </c>
      <c r="D37" s="54" t="s">
        <v>3</v>
      </c>
      <c r="E37" s="54"/>
      <c r="F37" s="54"/>
    </row>
    <row r="38" spans="2:6" ht="17.45" customHeight="1" x14ac:dyDescent="0.2">
      <c r="B38" s="52" t="s">
        <v>155</v>
      </c>
      <c r="C38" s="53" t="s">
        <v>206</v>
      </c>
      <c r="D38" s="54" t="s">
        <v>3</v>
      </c>
      <c r="E38" s="54"/>
      <c r="F38" s="54"/>
    </row>
    <row r="39" spans="2:6" ht="17.45" customHeight="1" x14ac:dyDescent="0.2">
      <c r="B39" s="52" t="s">
        <v>156</v>
      </c>
      <c r="C39" s="53" t="s">
        <v>207</v>
      </c>
      <c r="D39" s="54" t="s">
        <v>3</v>
      </c>
      <c r="E39" s="54"/>
      <c r="F39" s="54"/>
    </row>
    <row r="40" spans="2:6" ht="17.45" customHeight="1" x14ac:dyDescent="0.2">
      <c r="B40" s="52" t="s">
        <v>157</v>
      </c>
      <c r="C40" s="53" t="s">
        <v>208</v>
      </c>
      <c r="D40" s="54" t="s">
        <v>3</v>
      </c>
      <c r="E40" s="54"/>
      <c r="F40" s="54"/>
    </row>
    <row r="41" spans="2:6" ht="17.45" customHeight="1" x14ac:dyDescent="0.2">
      <c r="B41" s="52" t="s">
        <v>158</v>
      </c>
      <c r="C41" s="53" t="s">
        <v>209</v>
      </c>
      <c r="D41" s="54" t="s">
        <v>3</v>
      </c>
      <c r="E41" s="54"/>
      <c r="F41" s="54"/>
    </row>
    <row r="42" spans="2:6" ht="17.45" customHeight="1" x14ac:dyDescent="0.2">
      <c r="B42" s="52" t="s">
        <v>159</v>
      </c>
      <c r="C42" s="53" t="s">
        <v>210</v>
      </c>
      <c r="D42" s="54" t="s">
        <v>3</v>
      </c>
      <c r="E42" s="54"/>
      <c r="F42" s="54"/>
    </row>
    <row r="43" spans="2:6" ht="17.45" customHeight="1" x14ac:dyDescent="0.2">
      <c r="B43" s="52" t="s">
        <v>160</v>
      </c>
      <c r="C43" s="53" t="s">
        <v>211</v>
      </c>
      <c r="D43" s="54" t="s">
        <v>3</v>
      </c>
      <c r="E43" s="54"/>
      <c r="F43" s="54"/>
    </row>
    <row r="44" spans="2:6" ht="17.45" customHeight="1" x14ac:dyDescent="0.2">
      <c r="B44" s="52" t="s">
        <v>161</v>
      </c>
      <c r="C44" s="53" t="s">
        <v>212</v>
      </c>
      <c r="D44" s="54" t="s">
        <v>3</v>
      </c>
      <c r="E44" s="54"/>
      <c r="F44" s="54"/>
    </row>
    <row r="45" spans="2:6" ht="17.45" customHeight="1" x14ac:dyDescent="0.2">
      <c r="B45" s="52" t="s">
        <v>162</v>
      </c>
      <c r="C45" s="53" t="s">
        <v>213</v>
      </c>
      <c r="D45" s="54" t="s">
        <v>3</v>
      </c>
      <c r="E45" s="54"/>
      <c r="F45" s="54"/>
    </row>
    <row r="46" spans="2:6" ht="17.45" customHeight="1" x14ac:dyDescent="0.2">
      <c r="B46" s="52" t="s">
        <v>163</v>
      </c>
      <c r="C46" s="53" t="s">
        <v>214</v>
      </c>
      <c r="D46" s="54" t="s">
        <v>3</v>
      </c>
      <c r="E46" s="54"/>
      <c r="F46" s="54"/>
    </row>
    <row r="47" spans="2:6" ht="17.45" customHeight="1" x14ac:dyDescent="0.2">
      <c r="B47" s="52" t="s">
        <v>164</v>
      </c>
      <c r="C47" s="53" t="s">
        <v>215</v>
      </c>
      <c r="D47" s="54" t="s">
        <v>3</v>
      </c>
      <c r="E47" s="54"/>
      <c r="F47" s="54"/>
    </row>
    <row r="48" spans="2:6" ht="17.45" customHeight="1" x14ac:dyDescent="0.2">
      <c r="B48" s="52" t="s">
        <v>165</v>
      </c>
      <c r="C48" s="53" t="s">
        <v>216</v>
      </c>
      <c r="D48" s="54" t="s">
        <v>3</v>
      </c>
      <c r="E48" s="54"/>
      <c r="F48" s="54"/>
    </row>
    <row r="49" spans="2:6" ht="17.45" customHeight="1" x14ac:dyDescent="0.2">
      <c r="B49" s="52" t="s">
        <v>166</v>
      </c>
      <c r="C49" s="53" t="s">
        <v>217</v>
      </c>
      <c r="D49" s="54" t="s">
        <v>3</v>
      </c>
      <c r="E49" s="54"/>
      <c r="F49" s="54"/>
    </row>
    <row r="50" spans="2:6" ht="17.45" customHeight="1" x14ac:dyDescent="0.2">
      <c r="B50" s="52"/>
      <c r="C50" s="53"/>
      <c r="D50" s="54"/>
      <c r="E50" s="54"/>
      <c r="F50" s="54"/>
    </row>
    <row r="51" spans="2:6" ht="17.45" customHeight="1" x14ac:dyDescent="0.2">
      <c r="B51" s="52"/>
      <c r="C51" s="53"/>
      <c r="D51" s="54"/>
      <c r="E51" s="54"/>
      <c r="F51" s="54"/>
    </row>
    <row r="52" spans="2:6" ht="17.45" customHeight="1" x14ac:dyDescent="0.2">
      <c r="B52" s="52"/>
      <c r="C52" s="53"/>
      <c r="D52" s="54"/>
      <c r="E52" s="54"/>
      <c r="F52" s="54"/>
    </row>
    <row r="53" spans="2:6" ht="17.45" customHeight="1" x14ac:dyDescent="0.2">
      <c r="B53" s="52"/>
      <c r="C53" s="53"/>
      <c r="D53" s="54"/>
      <c r="E53" s="54"/>
      <c r="F53" s="54"/>
    </row>
    <row r="54" spans="2:6" ht="17.45" customHeight="1" x14ac:dyDescent="0.2">
      <c r="B54" s="52"/>
      <c r="C54" s="53"/>
      <c r="D54" s="54"/>
      <c r="E54" s="54"/>
      <c r="F54" s="54"/>
    </row>
    <row r="55" spans="2:6" ht="17.45" customHeight="1" x14ac:dyDescent="0.2">
      <c r="B55" s="52"/>
      <c r="C55" s="53"/>
      <c r="D55" s="54"/>
      <c r="E55" s="54"/>
      <c r="F55" s="54"/>
    </row>
    <row r="56" spans="2:6" ht="17.45" customHeight="1" x14ac:dyDescent="0.2">
      <c r="B56" s="52"/>
      <c r="C56" s="53"/>
      <c r="D56" s="54"/>
      <c r="E56" s="54"/>
      <c r="F56" s="54"/>
    </row>
    <row r="57" spans="2:6" ht="17.45" customHeight="1" x14ac:dyDescent="0.2">
      <c r="B57" s="52"/>
      <c r="C57" s="53"/>
      <c r="D57" s="54"/>
      <c r="E57" s="54"/>
      <c r="F57" s="54"/>
    </row>
    <row r="58" spans="2:6" ht="17.45" customHeight="1" x14ac:dyDescent="0.2">
      <c r="B58" s="52"/>
      <c r="C58" s="53"/>
      <c r="D58" s="54"/>
      <c r="E58" s="54"/>
      <c r="F58" s="54"/>
    </row>
    <row r="59" spans="2:6" ht="17.45" customHeight="1" x14ac:dyDescent="0.2">
      <c r="B59" s="52"/>
      <c r="C59" s="53"/>
      <c r="D59" s="54"/>
      <c r="E59" s="54"/>
      <c r="F59" s="54"/>
    </row>
    <row r="60" spans="2:6" ht="17.45" customHeight="1" x14ac:dyDescent="0.2">
      <c r="B60" s="52"/>
      <c r="C60" s="53"/>
      <c r="D60" s="54"/>
      <c r="E60" s="54"/>
      <c r="F60" s="54"/>
    </row>
    <row r="61" spans="2:6" ht="17.45" customHeight="1" x14ac:dyDescent="0.2">
      <c r="B61" s="52"/>
      <c r="C61" s="53"/>
      <c r="D61" s="54"/>
      <c r="E61" s="54"/>
      <c r="F61" s="54"/>
    </row>
    <row r="62" spans="2:6" ht="17.45" customHeight="1" x14ac:dyDescent="0.2">
      <c r="B62" s="52"/>
      <c r="C62" s="53"/>
      <c r="D62" s="54"/>
      <c r="E62" s="54"/>
      <c r="F62" s="54"/>
    </row>
    <row r="63" spans="2:6" ht="17.45" customHeight="1" x14ac:dyDescent="0.2">
      <c r="B63" s="52"/>
      <c r="C63" s="53"/>
      <c r="D63" s="54"/>
      <c r="E63" s="54"/>
      <c r="F63" s="54"/>
    </row>
    <row r="64" spans="2:6" ht="17.45" customHeight="1" x14ac:dyDescent="0.2">
      <c r="B64" s="52"/>
      <c r="C64" s="53"/>
      <c r="D64" s="54"/>
      <c r="E64" s="54"/>
      <c r="F64" s="54"/>
    </row>
    <row r="65" spans="2:6" ht="17.45" customHeight="1" x14ac:dyDescent="0.2">
      <c r="B65" s="52"/>
      <c r="C65" s="53"/>
      <c r="D65" s="54"/>
      <c r="E65" s="54"/>
      <c r="F65" s="54"/>
    </row>
    <row r="66" spans="2:6" ht="17.45" customHeight="1" x14ac:dyDescent="0.2">
      <c r="B66" s="52"/>
      <c r="C66" s="53"/>
      <c r="D66" s="54"/>
      <c r="E66" s="54"/>
      <c r="F66" s="54"/>
    </row>
    <row r="67" spans="2:6" ht="17.45" customHeight="1" x14ac:dyDescent="0.2">
      <c r="B67" s="52"/>
      <c r="C67" s="53"/>
      <c r="D67" s="54"/>
      <c r="E67" s="54"/>
      <c r="F67" s="54"/>
    </row>
    <row r="68" spans="2:6" ht="17.45" customHeight="1" x14ac:dyDescent="0.2">
      <c r="B68" s="52"/>
      <c r="C68" s="53"/>
      <c r="D68" s="54"/>
      <c r="E68" s="54"/>
      <c r="F68" s="54"/>
    </row>
    <row r="69" spans="2:6" ht="17.45" customHeight="1" x14ac:dyDescent="0.2">
      <c r="B69" s="52"/>
      <c r="C69" s="53"/>
      <c r="D69" s="54"/>
      <c r="E69" s="54"/>
      <c r="F69" s="54"/>
    </row>
    <row r="70" spans="2:6" ht="17.45" customHeight="1" x14ac:dyDescent="0.2">
      <c r="B70" s="52"/>
      <c r="C70" s="53"/>
      <c r="D70" s="54"/>
      <c r="E70" s="54"/>
      <c r="F70" s="54"/>
    </row>
    <row r="71" spans="2:6" ht="17.45" customHeight="1" x14ac:dyDescent="0.2">
      <c r="B71" s="52"/>
      <c r="C71" s="53"/>
      <c r="D71" s="54"/>
      <c r="E71" s="54"/>
      <c r="F71" s="54"/>
    </row>
    <row r="72" spans="2:6" ht="17.45" customHeight="1" x14ac:dyDescent="0.2">
      <c r="B72" s="52"/>
      <c r="C72" s="53"/>
      <c r="D72" s="54"/>
      <c r="E72" s="54"/>
      <c r="F72" s="54"/>
    </row>
    <row r="73" spans="2:6" ht="17.45" customHeight="1" x14ac:dyDescent="0.2">
      <c r="B73" s="52"/>
      <c r="C73" s="53"/>
      <c r="D73" s="54"/>
      <c r="E73" s="54"/>
      <c r="F73" s="54"/>
    </row>
    <row r="74" spans="2:6" ht="17.45" customHeight="1" x14ac:dyDescent="0.2">
      <c r="B74" s="52"/>
      <c r="C74" s="53"/>
      <c r="D74" s="54"/>
      <c r="E74" s="54"/>
      <c r="F74" s="54"/>
    </row>
    <row r="75" spans="2:6" ht="17.45" customHeight="1" x14ac:dyDescent="0.2">
      <c r="B75" s="52"/>
      <c r="C75" s="53"/>
      <c r="D75" s="54"/>
      <c r="E75" s="54"/>
      <c r="F75" s="54"/>
    </row>
    <row r="76" spans="2:6" ht="17.45" customHeight="1" x14ac:dyDescent="0.2">
      <c r="B76" s="52"/>
      <c r="C76" s="53"/>
      <c r="D76" s="54"/>
      <c r="E76" s="54"/>
      <c r="F76" s="54"/>
    </row>
    <row r="77" spans="2:6" ht="17.45" customHeight="1" x14ac:dyDescent="0.2">
      <c r="C77" s="46"/>
      <c r="E77" s="41"/>
      <c r="F77" s="41"/>
    </row>
    <row r="78" spans="2:6" ht="17.45" customHeight="1" x14ac:dyDescent="0.2">
      <c r="C78" s="46"/>
      <c r="E78" s="41"/>
      <c r="F78" s="41"/>
    </row>
    <row r="79" spans="2:6" ht="17.45" customHeight="1" x14ac:dyDescent="0.2">
      <c r="C79" s="46"/>
      <c r="E79" s="41"/>
      <c r="F79" s="41"/>
    </row>
    <row r="80" spans="2:6" ht="17.45" customHeight="1" x14ac:dyDescent="0.2">
      <c r="C80" s="46"/>
    </row>
  </sheetData>
  <sheetProtection selectLockedCells="1"/>
  <mergeCells count="4">
    <mergeCell ref="H6:K6"/>
    <mergeCell ref="B1:F1"/>
    <mergeCell ref="H7:K7"/>
    <mergeCell ref="H8:K8"/>
  </mergeCells>
  <phoneticPr fontId="8" type="noConversion"/>
  <conditionalFormatting sqref="B3:F76">
    <cfRule type="expression" dxfId="8" priority="3">
      <formula>$B3&lt;&gt;""</formula>
    </cfRule>
  </conditionalFormatting>
  <conditionalFormatting sqref="K2">
    <cfRule type="expression" dxfId="7" priority="1">
      <formula>$I$2="ครึ่งปีหลัง"</formula>
    </cfRule>
    <cfRule type="expression" dxfId="6" priority="2">
      <formula>$I$2="ครึ่งปีแรก"</formula>
    </cfRule>
  </conditionalFormatting>
  <dataValidations count="1">
    <dataValidation type="list" allowBlank="1" showInputMessage="1" showErrorMessage="1" sqref="I2" xr:uid="{80F44CAC-78FE-4DA6-919A-81DC65833523}">
      <formula1>"ครึ่งปีแรก,ครึ่งปีหลัง"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533E-9068-4A78-9CA7-C83F2A9DC15C}">
  <sheetPr codeName="Sheet2"/>
  <dimension ref="B1:T479"/>
  <sheetViews>
    <sheetView showGridLines="0" showRowColHeaders="0" zoomScaleNormal="100" workbookViewId="0">
      <pane ySplit="2" topLeftCell="A15" activePane="bottomLeft" state="frozen"/>
      <selection pane="bottomLeft" activeCell="B21" sqref="B21"/>
    </sheetView>
  </sheetViews>
  <sheetFormatPr defaultColWidth="9" defaultRowHeight="14.45" customHeight="1" x14ac:dyDescent="0.4"/>
  <cols>
    <col min="1" max="1" width="1" style="32" customWidth="1"/>
    <col min="2" max="2" width="6.375" style="33" customWidth="1"/>
    <col min="3" max="3" width="22.625" style="32" bestFit="1" customWidth="1"/>
    <col min="4" max="4" width="11.5" style="32" customWidth="1"/>
    <col min="5" max="5" width="10.375" style="32" bestFit="1" customWidth="1"/>
    <col min="6" max="6" width="10.625" style="32" bestFit="1" customWidth="1"/>
    <col min="7" max="7" width="9.5" style="34" bestFit="1" customWidth="1"/>
    <col min="8" max="8" width="1" style="32" customWidth="1"/>
    <col min="9" max="9" width="22.625" style="32" bestFit="1" customWidth="1"/>
    <col min="10" max="10" width="6.875" style="32" bestFit="1" customWidth="1"/>
    <col min="11" max="11" width="5.25" style="32" bestFit="1" customWidth="1"/>
    <col min="12" max="12" width="5.875" style="32" bestFit="1" customWidth="1"/>
    <col min="13" max="13" width="5.25" style="32" bestFit="1" customWidth="1"/>
    <col min="14" max="14" width="8.25" style="32" bestFit="1" customWidth="1"/>
    <col min="15" max="15" width="5.25" style="32" customWidth="1"/>
    <col min="16" max="16" width="8.25" style="32" bestFit="1" customWidth="1"/>
    <col min="17" max="17" width="5.25" style="32" bestFit="1" customWidth="1"/>
    <col min="18" max="18" width="8" style="32" bestFit="1" customWidth="1"/>
    <col min="19" max="19" width="7" style="32" bestFit="1" customWidth="1"/>
    <col min="20" max="20" width="5.375" style="32" customWidth="1"/>
    <col min="21" max="16384" width="9" style="32"/>
  </cols>
  <sheetData>
    <row r="1" spans="2:20" s="36" customFormat="1" ht="25.5" customHeight="1" x14ac:dyDescent="0.2">
      <c r="B1" s="93" t="s">
        <v>15</v>
      </c>
      <c r="C1" s="94"/>
      <c r="D1" s="94"/>
      <c r="E1" s="94"/>
      <c r="F1" s="94"/>
      <c r="G1" s="95"/>
      <c r="I1" s="92" t="s">
        <v>10</v>
      </c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20" s="26" customFormat="1" ht="21.75" customHeight="1" x14ac:dyDescent="0.2">
      <c r="B2" s="37" t="s">
        <v>31</v>
      </c>
      <c r="C2" s="38" t="s">
        <v>0</v>
      </c>
      <c r="D2" s="38" t="s">
        <v>56</v>
      </c>
      <c r="E2" s="38" t="s">
        <v>13</v>
      </c>
      <c r="F2" s="38" t="s">
        <v>14</v>
      </c>
      <c r="G2" s="39" t="s">
        <v>9</v>
      </c>
      <c r="I2" s="35" t="s">
        <v>0</v>
      </c>
      <c r="J2" s="35" t="s">
        <v>5</v>
      </c>
      <c r="K2" s="35" t="s">
        <v>8</v>
      </c>
      <c r="L2" s="35" t="s">
        <v>4</v>
      </c>
      <c r="M2" s="35" t="s">
        <v>8</v>
      </c>
      <c r="N2" s="35" t="s">
        <v>6</v>
      </c>
      <c r="O2" s="35" t="s">
        <v>8</v>
      </c>
      <c r="P2" s="35" t="s">
        <v>7</v>
      </c>
      <c r="Q2" s="35" t="s">
        <v>8</v>
      </c>
      <c r="R2" s="35" t="s">
        <v>11</v>
      </c>
      <c r="S2" s="35" t="s">
        <v>12</v>
      </c>
    </row>
    <row r="3" spans="2:20" s="25" customFormat="1" ht="17.45" customHeight="1" x14ac:dyDescent="0.2">
      <c r="B3" s="43" t="s">
        <v>155</v>
      </c>
      <c r="C3" s="28" t="str">
        <f>IFERROR(VLOOKUP(B3,Data!$B$3:$D$79,2,FALSE),"")</f>
        <v>นายตัวอย่าง 1 สกุลดี 36</v>
      </c>
      <c r="D3" s="44" t="s">
        <v>4</v>
      </c>
      <c r="E3" s="29">
        <v>44162</v>
      </c>
      <c r="F3" s="29">
        <v>44162</v>
      </c>
      <c r="G3" s="66">
        <f>IF(D3="","",IF($D$3:$D$200="ลาคลอด",F3-E3,NETWORKDAYS(E3,F3,Holidays!$B$2:$B$50)))</f>
        <v>1</v>
      </c>
      <c r="H3" s="27"/>
      <c r="I3" s="30" t="str">
        <f>IF(Data!C3="","",Data!C3)</f>
        <v xml:space="preserve">นายตัวอย่าง 1 สกุลดี 1  </v>
      </c>
      <c r="J3" s="31">
        <f>IF(I3="","",COUNTIFS($C$3:$C$200,$I3,$D$3:$D$200,J$2))</f>
        <v>0</v>
      </c>
      <c r="K3" s="31">
        <f>IF(I3="","",SUMIFS($G$3:$G$200,$C$3:$C$200,$I3,$D$3:$D$200,J$2))</f>
        <v>0</v>
      </c>
      <c r="L3" s="31">
        <f>IF(I3="","",COUNTIFS($C$3:$C$200,$I3,$D$3:$D$200,L$2))</f>
        <v>0</v>
      </c>
      <c r="M3" s="31">
        <f>IF(I3="","",SUMIFS($G$3:$G$200,$C$3:$C$200,$I3,$D$3:$D$200,L$2))</f>
        <v>0</v>
      </c>
      <c r="N3" s="31">
        <f>IF(I3="","",COUNTIFS($C$3:$C$200,$I3,$D$3:$D$200,N$2))</f>
        <v>0</v>
      </c>
      <c r="O3" s="31">
        <f>IF(I3="","",SUMIFS($G$3:$G$200,$C$3:$C$200,$I3,$D$3:$D$200,N$2))</f>
        <v>0</v>
      </c>
      <c r="P3" s="31">
        <f>IF(I3="","",COUNTIFS($C$3:$C$200,$I3,$D$3:$D$200,P$2))</f>
        <v>0</v>
      </c>
      <c r="Q3" s="31">
        <f>IF(I3="","",SUMIFS($G$3:$G$200,$C$3:$C$200,$I3,$D$3:$D$200,P$2))</f>
        <v>0</v>
      </c>
      <c r="R3" s="31">
        <f>IF(I3="","",SUM(J3,L3,N3,P3))</f>
        <v>0</v>
      </c>
      <c r="S3" s="31">
        <f>IF(I3="","",SUM(K3,M3))</f>
        <v>0</v>
      </c>
      <c r="T3" s="25" t="str">
        <f>IF(I3="","",IF(R3&gt;4,"เตือน",""))</f>
        <v/>
      </c>
    </row>
    <row r="4" spans="2:20" s="25" customFormat="1" ht="17.45" customHeight="1" x14ac:dyDescent="0.2">
      <c r="B4" s="43" t="s">
        <v>151</v>
      </c>
      <c r="C4" s="28" t="str">
        <f>IFERROR(VLOOKUP(B4,Data!$B$3:$D$79,2,FALSE),"")</f>
        <v>นายตัวอย่าง 1 สกุลดี 32</v>
      </c>
      <c r="D4" s="44" t="s">
        <v>4</v>
      </c>
      <c r="E4" s="29">
        <v>44162</v>
      </c>
      <c r="F4" s="29">
        <v>44162</v>
      </c>
      <c r="G4" s="66">
        <f>IF(D4="","",IF($D$3:$D$200="ลาคลอด",F4-E4,NETWORKDAYS(E4,F4,Holidays!$B$2:$B$50)))</f>
        <v>1</v>
      </c>
      <c r="H4" s="27"/>
      <c r="I4" s="30" t="str">
        <f>IF(Data!C4="","",Data!C4)</f>
        <v>นายตัวอย่าง 1 สกุลดี 2</v>
      </c>
      <c r="J4" s="31">
        <f t="shared" ref="J4:J67" si="0">IF(I4="","",COUNTIFS($C$3:$C$200,$I4,$D$3:$D$200,J$2))</f>
        <v>0</v>
      </c>
      <c r="K4" s="31">
        <f t="shared" ref="K4:K67" si="1">IF(I4="","",SUMIFS($G$3:$G$200,$C$3:$C$200,$I4,$D$3:$D$200,J$2))</f>
        <v>0</v>
      </c>
      <c r="L4" s="31">
        <f t="shared" ref="L4:L67" si="2">IF(I4="","",COUNTIFS($C$3:$C$200,$I4,$D$3:$D$200,L$2))</f>
        <v>2</v>
      </c>
      <c r="M4" s="31">
        <f t="shared" ref="M4:M67" si="3">IF(I4="","",SUMIFS($G$3:$G$200,$C$3:$C$200,$I4,$D$3:$D$200,L$2))</f>
        <v>2</v>
      </c>
      <c r="N4" s="31">
        <f t="shared" ref="N4:N67" si="4">IF(I4="","",COUNTIFS($C$3:$C$200,$I4,$D$3:$D$200,N$2))</f>
        <v>0</v>
      </c>
      <c r="O4" s="31">
        <f t="shared" ref="O4:O67" si="5">IF(I4="","",SUMIFS($G$3:$G$200,$C$3:$C$200,$I4,$D$3:$D$200,N$2))</f>
        <v>0</v>
      </c>
      <c r="P4" s="31">
        <f t="shared" ref="P4:P67" si="6">IF(I4="","",COUNTIFS($C$3:$C$200,$I4,$D$3:$D$200,P$2))</f>
        <v>0</v>
      </c>
      <c r="Q4" s="31">
        <f t="shared" ref="Q4:Q67" si="7">IF(I4="","",SUMIFS($G$3:$G$200,$C$3:$C$200,$I4,$D$3:$D$200,P$2))</f>
        <v>0</v>
      </c>
      <c r="R4" s="31">
        <f t="shared" ref="R4:R67" si="8">IF(I4="","",SUM(J4,L4,N4,P4))</f>
        <v>2</v>
      </c>
      <c r="S4" s="31">
        <f t="shared" ref="S4:S67" si="9">IF(I4="","",SUM(K4,M4))</f>
        <v>2</v>
      </c>
      <c r="T4" s="25" t="str">
        <f t="shared" ref="T4:T67" si="10">IF(I4="","",IF(R4&gt;4,"เตือน",""))</f>
        <v/>
      </c>
    </row>
    <row r="5" spans="2:20" s="25" customFormat="1" ht="17.45" customHeight="1" x14ac:dyDescent="0.2">
      <c r="B5" s="43" t="s">
        <v>164</v>
      </c>
      <c r="C5" s="28" t="str">
        <f>IFERROR(VLOOKUP(B5,Data!$B$3:$D$79,2,FALSE),"")</f>
        <v>นายตัวอย่าง 1 สกุลดี 45</v>
      </c>
      <c r="D5" s="44" t="s">
        <v>4</v>
      </c>
      <c r="E5" s="29">
        <v>44162</v>
      </c>
      <c r="F5" s="29">
        <v>44162</v>
      </c>
      <c r="G5" s="66">
        <f>IF(D5="","",IF($D$3:$D$200="ลาคลอด",F5-E5,NETWORKDAYS(E5,F5,Holidays!$B$2:$B$50)))</f>
        <v>1</v>
      </c>
      <c r="H5" s="27"/>
      <c r="I5" s="30" t="str">
        <f>IF(Data!C5="","",Data!C5)</f>
        <v>นายตัวอย่าง 1 สกุลดี 3</v>
      </c>
      <c r="J5" s="31">
        <f t="shared" si="0"/>
        <v>0</v>
      </c>
      <c r="K5" s="31">
        <f t="shared" si="1"/>
        <v>0</v>
      </c>
      <c r="L5" s="31">
        <f t="shared" si="2"/>
        <v>1</v>
      </c>
      <c r="M5" s="31">
        <f t="shared" si="3"/>
        <v>1</v>
      </c>
      <c r="N5" s="31">
        <f t="shared" si="4"/>
        <v>0</v>
      </c>
      <c r="O5" s="31">
        <f t="shared" si="5"/>
        <v>0</v>
      </c>
      <c r="P5" s="31">
        <f t="shared" si="6"/>
        <v>0</v>
      </c>
      <c r="Q5" s="31">
        <f t="shared" si="7"/>
        <v>0</v>
      </c>
      <c r="R5" s="31">
        <f t="shared" si="8"/>
        <v>1</v>
      </c>
      <c r="S5" s="31">
        <f t="shared" si="9"/>
        <v>1</v>
      </c>
      <c r="T5" s="25" t="str">
        <f t="shared" si="10"/>
        <v/>
      </c>
    </row>
    <row r="6" spans="2:20" s="25" customFormat="1" ht="17.45" customHeight="1" x14ac:dyDescent="0.2">
      <c r="B6" s="43" t="s">
        <v>34</v>
      </c>
      <c r="C6" s="28" t="str">
        <f>IFERROR(VLOOKUP(B6,Data!$B$3:$D$79,2,FALSE),"")</f>
        <v>นายตัวอย่าง 1 สกุลดี 3</v>
      </c>
      <c r="D6" s="44" t="s">
        <v>4</v>
      </c>
      <c r="E6" s="29">
        <v>44168</v>
      </c>
      <c r="F6" s="29">
        <v>44168</v>
      </c>
      <c r="G6" s="66">
        <f>IF(D6="","",IF($D$3:$D$200="ลาคลอด",F6-E6,NETWORKDAYS(E6,F6,Holidays!$B$2:$B$50)))</f>
        <v>1</v>
      </c>
      <c r="H6" s="27"/>
      <c r="I6" s="30" t="str">
        <f>IF(Data!C6="","",Data!C6)</f>
        <v>นายตัวอย่าง 1 สกุลดี 4</v>
      </c>
      <c r="J6" s="31">
        <f t="shared" si="0"/>
        <v>0</v>
      </c>
      <c r="K6" s="31">
        <f t="shared" si="1"/>
        <v>0</v>
      </c>
      <c r="L6" s="31">
        <f t="shared" si="2"/>
        <v>1</v>
      </c>
      <c r="M6" s="31">
        <f t="shared" si="3"/>
        <v>1</v>
      </c>
      <c r="N6" s="31">
        <f t="shared" si="4"/>
        <v>0</v>
      </c>
      <c r="O6" s="31">
        <f t="shared" si="5"/>
        <v>0</v>
      </c>
      <c r="P6" s="31">
        <f t="shared" si="6"/>
        <v>0</v>
      </c>
      <c r="Q6" s="31">
        <f t="shared" si="7"/>
        <v>0</v>
      </c>
      <c r="R6" s="31">
        <f t="shared" si="8"/>
        <v>1</v>
      </c>
      <c r="S6" s="31">
        <f t="shared" si="9"/>
        <v>1</v>
      </c>
      <c r="T6" s="25" t="str">
        <f t="shared" si="10"/>
        <v/>
      </c>
    </row>
    <row r="7" spans="2:20" s="25" customFormat="1" ht="17.45" customHeight="1" x14ac:dyDescent="0.2">
      <c r="B7" s="43" t="s">
        <v>154</v>
      </c>
      <c r="C7" s="28" t="str">
        <f>IFERROR(VLOOKUP(B7,Data!$B$3:$D$79,2,FALSE),"")</f>
        <v>นายตัวอย่าง 1 สกุลดี 35</v>
      </c>
      <c r="D7" s="44" t="s">
        <v>4</v>
      </c>
      <c r="E7" s="29">
        <v>44169</v>
      </c>
      <c r="F7" s="29">
        <v>44169</v>
      </c>
      <c r="G7" s="66">
        <f>IF(D7="","",IF($D$3:$D$200="ลาคลอด",F7-E7,NETWORKDAYS(E7,F7,Holidays!$B$2:$B$50)))</f>
        <v>1</v>
      </c>
      <c r="H7" s="27"/>
      <c r="I7" s="30" t="str">
        <f>IF(Data!C7="","",Data!C7)</f>
        <v>นายตัวอย่าง 1 สกุลดี 5</v>
      </c>
      <c r="J7" s="31">
        <f t="shared" si="0"/>
        <v>0</v>
      </c>
      <c r="K7" s="31">
        <f t="shared" si="1"/>
        <v>0</v>
      </c>
      <c r="L7" s="31">
        <f t="shared" si="2"/>
        <v>0</v>
      </c>
      <c r="M7" s="31">
        <f t="shared" si="3"/>
        <v>0</v>
      </c>
      <c r="N7" s="31">
        <f t="shared" si="4"/>
        <v>0</v>
      </c>
      <c r="O7" s="31">
        <f t="shared" si="5"/>
        <v>0</v>
      </c>
      <c r="P7" s="31">
        <f t="shared" si="6"/>
        <v>0</v>
      </c>
      <c r="Q7" s="31">
        <f t="shared" si="7"/>
        <v>0</v>
      </c>
      <c r="R7" s="31">
        <f t="shared" si="8"/>
        <v>0</v>
      </c>
      <c r="S7" s="31">
        <f t="shared" si="9"/>
        <v>0</v>
      </c>
      <c r="T7" s="25" t="str">
        <f t="shared" si="10"/>
        <v/>
      </c>
    </row>
    <row r="8" spans="2:20" s="25" customFormat="1" ht="17.45" customHeight="1" x14ac:dyDescent="0.2">
      <c r="B8" s="43" t="s">
        <v>44</v>
      </c>
      <c r="C8" s="28" t="str">
        <f>IFERROR(VLOOKUP(B8,Data!$B$3:$D$79,2,FALSE),"")</f>
        <v>นางตัวอย่าง 2 สกุลดี 1</v>
      </c>
      <c r="D8" s="44" t="s">
        <v>6</v>
      </c>
      <c r="E8" s="29">
        <v>44172</v>
      </c>
      <c r="F8" s="29">
        <v>44203</v>
      </c>
      <c r="G8" s="66">
        <f>IF(D8="","",IF($D$3:$D$200="ลาคลอด",F8-E8,NETWORKDAYS(E8,F8,Holidays!$B$2:$B$50)))</f>
        <v>31</v>
      </c>
      <c r="H8" s="27"/>
      <c r="I8" s="30" t="str">
        <f>IF(Data!C8="","",Data!C8)</f>
        <v>นายตัวอย่าง 1 สกุลดี 6</v>
      </c>
      <c r="J8" s="31">
        <f t="shared" si="0"/>
        <v>0</v>
      </c>
      <c r="K8" s="31">
        <f t="shared" si="1"/>
        <v>0</v>
      </c>
      <c r="L8" s="31">
        <f t="shared" si="2"/>
        <v>0</v>
      </c>
      <c r="M8" s="31">
        <f t="shared" si="3"/>
        <v>0</v>
      </c>
      <c r="N8" s="31">
        <f t="shared" si="4"/>
        <v>0</v>
      </c>
      <c r="O8" s="31">
        <f t="shared" si="5"/>
        <v>0</v>
      </c>
      <c r="P8" s="31">
        <f t="shared" si="6"/>
        <v>0</v>
      </c>
      <c r="Q8" s="31">
        <f t="shared" si="7"/>
        <v>0</v>
      </c>
      <c r="R8" s="31">
        <f t="shared" si="8"/>
        <v>0</v>
      </c>
      <c r="S8" s="31">
        <f t="shared" si="9"/>
        <v>0</v>
      </c>
      <c r="T8" s="25" t="str">
        <f t="shared" si="10"/>
        <v/>
      </c>
    </row>
    <row r="9" spans="2:20" s="25" customFormat="1" ht="17.45" customHeight="1" x14ac:dyDescent="0.2">
      <c r="B9" s="43" t="s">
        <v>38</v>
      </c>
      <c r="C9" s="28" t="str">
        <f>IFERROR(VLOOKUP(B9,Data!$B$3:$D$79,2,FALSE),"")</f>
        <v>นายตัวอย่าง 1 สกุลดี 7</v>
      </c>
      <c r="D9" s="44" t="s">
        <v>5</v>
      </c>
      <c r="E9" s="29">
        <v>44174</v>
      </c>
      <c r="F9" s="29">
        <v>44174</v>
      </c>
      <c r="G9" s="66">
        <f>IF(D9="","",IF($D$3:$D$200="ลาคลอด",F9-E9,NETWORKDAYS(E9,F9,Holidays!$B$2:$B$50)))</f>
        <v>1</v>
      </c>
      <c r="H9" s="27"/>
      <c r="I9" s="30" t="str">
        <f>IF(Data!C9="","",Data!C9)</f>
        <v>นายตัวอย่าง 1 สกุลดี 7</v>
      </c>
      <c r="J9" s="31">
        <f t="shared" si="0"/>
        <v>1</v>
      </c>
      <c r="K9" s="31">
        <f t="shared" si="1"/>
        <v>1</v>
      </c>
      <c r="L9" s="31">
        <f t="shared" si="2"/>
        <v>0</v>
      </c>
      <c r="M9" s="31">
        <f t="shared" si="3"/>
        <v>0</v>
      </c>
      <c r="N9" s="31">
        <f t="shared" si="4"/>
        <v>0</v>
      </c>
      <c r="O9" s="31">
        <f t="shared" si="5"/>
        <v>0</v>
      </c>
      <c r="P9" s="31">
        <f t="shared" si="6"/>
        <v>0</v>
      </c>
      <c r="Q9" s="31">
        <f t="shared" si="7"/>
        <v>0</v>
      </c>
      <c r="R9" s="31">
        <f t="shared" si="8"/>
        <v>1</v>
      </c>
      <c r="S9" s="31">
        <f t="shared" si="9"/>
        <v>1</v>
      </c>
      <c r="T9" s="25" t="str">
        <f t="shared" si="10"/>
        <v/>
      </c>
    </row>
    <row r="10" spans="2:20" s="25" customFormat="1" ht="17.45" customHeight="1" x14ac:dyDescent="0.2">
      <c r="B10" s="43" t="s">
        <v>155</v>
      </c>
      <c r="C10" s="28" t="str">
        <f>IFERROR(VLOOKUP(B10,Data!$B$3:$D$79,2,FALSE),"")</f>
        <v>นายตัวอย่าง 1 สกุลดี 36</v>
      </c>
      <c r="D10" s="44" t="s">
        <v>4</v>
      </c>
      <c r="E10" s="29">
        <v>44180</v>
      </c>
      <c r="F10" s="29">
        <v>44181</v>
      </c>
      <c r="G10" s="66">
        <f>IF(D10="","",IF($D$3:$D$200="ลาคลอด",F10-E10,NETWORKDAYS(E10,F10,Holidays!$B$2:$B$50)))</f>
        <v>2</v>
      </c>
      <c r="H10" s="27"/>
      <c r="I10" s="30" t="str">
        <f>IF(Data!C10="","",Data!C10)</f>
        <v>นายตัวอย่าง 1 สกุลดี 8</v>
      </c>
      <c r="J10" s="31">
        <f t="shared" si="0"/>
        <v>0</v>
      </c>
      <c r="K10" s="31">
        <f t="shared" si="1"/>
        <v>0</v>
      </c>
      <c r="L10" s="31">
        <f t="shared" si="2"/>
        <v>0</v>
      </c>
      <c r="M10" s="31">
        <f t="shared" si="3"/>
        <v>0</v>
      </c>
      <c r="N10" s="31">
        <f t="shared" si="4"/>
        <v>0</v>
      </c>
      <c r="O10" s="31">
        <f t="shared" si="5"/>
        <v>0</v>
      </c>
      <c r="P10" s="31">
        <f t="shared" si="6"/>
        <v>0</v>
      </c>
      <c r="Q10" s="31">
        <f t="shared" si="7"/>
        <v>0</v>
      </c>
      <c r="R10" s="31">
        <f t="shared" si="8"/>
        <v>0</v>
      </c>
      <c r="S10" s="31">
        <f t="shared" si="9"/>
        <v>0</v>
      </c>
      <c r="T10" s="25" t="str">
        <f t="shared" si="10"/>
        <v/>
      </c>
    </row>
    <row r="11" spans="2:20" s="25" customFormat="1" ht="17.45" customHeight="1" x14ac:dyDescent="0.2">
      <c r="B11" s="43" t="s">
        <v>153</v>
      </c>
      <c r="C11" s="28" t="str">
        <f>IFERROR(VLOOKUP(B11,Data!$B$3:$D$79,2,FALSE),"")</f>
        <v>นายตัวอย่าง 1 สกุลดี 34</v>
      </c>
      <c r="D11" s="44" t="s">
        <v>4</v>
      </c>
      <c r="E11" s="29">
        <v>44181</v>
      </c>
      <c r="F11" s="29">
        <v>44181</v>
      </c>
      <c r="G11" s="66">
        <f>IF(D11="","",IF($D$3:$D$200="ลาคลอด",F11-E11,NETWORKDAYS(E11,F11,Holidays!$B$2:$B$50)))</f>
        <v>1</v>
      </c>
      <c r="H11" s="27"/>
      <c r="I11" s="30" t="str">
        <f>IF(Data!C11="","",Data!C11)</f>
        <v>นายตัวอย่าง 1 สกุลดี 9</v>
      </c>
      <c r="J11" s="31">
        <f t="shared" si="0"/>
        <v>0</v>
      </c>
      <c r="K11" s="31">
        <f t="shared" si="1"/>
        <v>0</v>
      </c>
      <c r="L11" s="31">
        <f t="shared" si="2"/>
        <v>0</v>
      </c>
      <c r="M11" s="31">
        <f t="shared" si="3"/>
        <v>0</v>
      </c>
      <c r="N11" s="31">
        <f t="shared" si="4"/>
        <v>0</v>
      </c>
      <c r="O11" s="31">
        <f t="shared" si="5"/>
        <v>0</v>
      </c>
      <c r="P11" s="31">
        <f t="shared" si="6"/>
        <v>0</v>
      </c>
      <c r="Q11" s="31">
        <f t="shared" si="7"/>
        <v>0</v>
      </c>
      <c r="R11" s="31">
        <f t="shared" si="8"/>
        <v>0</v>
      </c>
      <c r="S11" s="31">
        <f t="shared" si="9"/>
        <v>0</v>
      </c>
      <c r="T11" s="25" t="str">
        <f t="shared" si="10"/>
        <v/>
      </c>
    </row>
    <row r="12" spans="2:20" s="25" customFormat="1" ht="17.45" customHeight="1" x14ac:dyDescent="0.2">
      <c r="B12" s="43" t="s">
        <v>166</v>
      </c>
      <c r="C12" s="28" t="str">
        <f>IFERROR(VLOOKUP(B12,Data!$B$3:$D$79,2,FALSE),"")</f>
        <v>นายตัวอย่าง 1 สกุลดี 47</v>
      </c>
      <c r="D12" s="44" t="s">
        <v>4</v>
      </c>
      <c r="E12" s="29">
        <v>44180</v>
      </c>
      <c r="F12" s="29">
        <v>44182</v>
      </c>
      <c r="G12" s="66">
        <f>IF(D12="","",IF($D$3:$D$200="ลาคลอด",F12-E12,NETWORKDAYS(E12,F12,Holidays!$B$2:$B$50)))</f>
        <v>3</v>
      </c>
      <c r="H12" s="27"/>
      <c r="I12" s="30" t="str">
        <f>IF(Data!C12="","",Data!C12)</f>
        <v>นายตัวอย่าง 1 สกุลดี 10</v>
      </c>
      <c r="J12" s="31">
        <f t="shared" si="0"/>
        <v>0</v>
      </c>
      <c r="K12" s="31">
        <f t="shared" si="1"/>
        <v>0</v>
      </c>
      <c r="L12" s="31">
        <f t="shared" si="2"/>
        <v>0</v>
      </c>
      <c r="M12" s="31">
        <f t="shared" si="3"/>
        <v>0</v>
      </c>
      <c r="N12" s="31">
        <f t="shared" si="4"/>
        <v>0</v>
      </c>
      <c r="O12" s="31">
        <f t="shared" si="5"/>
        <v>0</v>
      </c>
      <c r="P12" s="31">
        <f t="shared" si="6"/>
        <v>0</v>
      </c>
      <c r="Q12" s="31">
        <f t="shared" si="7"/>
        <v>0</v>
      </c>
      <c r="R12" s="31">
        <f t="shared" si="8"/>
        <v>0</v>
      </c>
      <c r="S12" s="31">
        <f t="shared" si="9"/>
        <v>0</v>
      </c>
      <c r="T12" s="27" t="str">
        <f>IF(I12="","",IF(R12&gt;4,"เตือน",""))</f>
        <v/>
      </c>
    </row>
    <row r="13" spans="2:20" s="25" customFormat="1" ht="17.45" customHeight="1" x14ac:dyDescent="0.2">
      <c r="B13" s="43" t="s">
        <v>157</v>
      </c>
      <c r="C13" s="28" t="str">
        <f>IFERROR(VLOOKUP(B13,Data!$B$3:$D$79,2,FALSE),"")</f>
        <v>นายตัวอย่าง 1 สกุลดี 38</v>
      </c>
      <c r="D13" s="44" t="s">
        <v>4</v>
      </c>
      <c r="E13" s="29">
        <v>44179</v>
      </c>
      <c r="F13" s="29">
        <v>44183</v>
      </c>
      <c r="G13" s="66">
        <f>IF(D13="","",IF($D$3:$D$200="ลาคลอด",F13-E13,NETWORKDAYS(E13,F13,Holidays!$B$2:$B$50)))</f>
        <v>5</v>
      </c>
      <c r="H13" s="27"/>
      <c r="I13" s="30" t="str">
        <f>IF(Data!C13="","",Data!C13)</f>
        <v>นายตัวอย่าง 1 สกุลดี 11</v>
      </c>
      <c r="J13" s="31">
        <f t="shared" si="0"/>
        <v>0</v>
      </c>
      <c r="K13" s="31">
        <f t="shared" si="1"/>
        <v>0</v>
      </c>
      <c r="L13" s="31">
        <f t="shared" si="2"/>
        <v>0</v>
      </c>
      <c r="M13" s="31">
        <f t="shared" si="3"/>
        <v>0</v>
      </c>
      <c r="N13" s="31">
        <f t="shared" si="4"/>
        <v>0</v>
      </c>
      <c r="O13" s="31">
        <f t="shared" si="5"/>
        <v>0</v>
      </c>
      <c r="P13" s="31">
        <f t="shared" si="6"/>
        <v>0</v>
      </c>
      <c r="Q13" s="31">
        <f t="shared" si="7"/>
        <v>0</v>
      </c>
      <c r="R13" s="31">
        <f t="shared" si="8"/>
        <v>0</v>
      </c>
      <c r="S13" s="31">
        <f t="shared" si="9"/>
        <v>0</v>
      </c>
      <c r="T13" s="25" t="str">
        <f t="shared" si="10"/>
        <v/>
      </c>
    </row>
    <row r="14" spans="2:20" s="25" customFormat="1" ht="17.45" customHeight="1" x14ac:dyDescent="0.2">
      <c r="B14" s="43" t="s">
        <v>154</v>
      </c>
      <c r="C14" s="28" t="str">
        <f>IFERROR(VLOOKUP(B14,Data!$B$3:$D$79,2,FALSE),"")</f>
        <v>นายตัวอย่าง 1 สกุลดี 35</v>
      </c>
      <c r="D14" s="44" t="s">
        <v>4</v>
      </c>
      <c r="E14" s="29">
        <v>44183</v>
      </c>
      <c r="F14" s="29">
        <v>44183</v>
      </c>
      <c r="G14" s="66">
        <f>IF(D14="","",IF($D$3:$D$200="ลาคลอด",F14-E14,NETWORKDAYS(E14,F14,Holidays!$B$2:$B$50)))</f>
        <v>1</v>
      </c>
      <c r="H14" s="27"/>
      <c r="I14" s="30" t="str">
        <f>IF(Data!C14="","",Data!C14)</f>
        <v>นายตัวอย่าง 1 สกุลดี 12</v>
      </c>
      <c r="J14" s="31">
        <f t="shared" si="0"/>
        <v>0</v>
      </c>
      <c r="K14" s="31">
        <f t="shared" si="1"/>
        <v>0</v>
      </c>
      <c r="L14" s="31">
        <f t="shared" si="2"/>
        <v>0</v>
      </c>
      <c r="M14" s="31">
        <f t="shared" si="3"/>
        <v>0</v>
      </c>
      <c r="N14" s="31">
        <f t="shared" si="4"/>
        <v>0</v>
      </c>
      <c r="O14" s="31">
        <f t="shared" si="5"/>
        <v>0</v>
      </c>
      <c r="P14" s="31">
        <f t="shared" si="6"/>
        <v>0</v>
      </c>
      <c r="Q14" s="31">
        <f t="shared" si="7"/>
        <v>0</v>
      </c>
      <c r="R14" s="31">
        <f t="shared" si="8"/>
        <v>0</v>
      </c>
      <c r="S14" s="31">
        <f t="shared" si="9"/>
        <v>0</v>
      </c>
      <c r="T14" s="25" t="str">
        <f t="shared" si="10"/>
        <v/>
      </c>
    </row>
    <row r="15" spans="2:20" s="25" customFormat="1" ht="17.45" customHeight="1" x14ac:dyDescent="0.2">
      <c r="B15" s="43" t="s">
        <v>156</v>
      </c>
      <c r="C15" s="28" t="str">
        <f>IFERROR(VLOOKUP(B15,Data!$B$3:$D$79,2,FALSE),"")</f>
        <v>นายตัวอย่าง 1 สกุลดี 37</v>
      </c>
      <c r="D15" s="44" t="s">
        <v>4</v>
      </c>
      <c r="E15" s="29">
        <v>44187</v>
      </c>
      <c r="F15" s="29">
        <v>44187</v>
      </c>
      <c r="G15" s="66">
        <f>IF(D15="","",IF($D$3:$D$200="ลาคลอด",F15-E15,NETWORKDAYS(E15,F15,Holidays!$B$2:$B$50)))</f>
        <v>1</v>
      </c>
      <c r="H15" s="27"/>
      <c r="I15" s="30" t="str">
        <f>IF(Data!C15="","",Data!C15)</f>
        <v>นางตัวอย่าง 2 สกุลดี 1</v>
      </c>
      <c r="J15" s="31">
        <f t="shared" si="0"/>
        <v>0</v>
      </c>
      <c r="K15" s="31">
        <f t="shared" si="1"/>
        <v>0</v>
      </c>
      <c r="L15" s="31">
        <f t="shared" si="2"/>
        <v>0</v>
      </c>
      <c r="M15" s="31">
        <f t="shared" si="3"/>
        <v>0</v>
      </c>
      <c r="N15" s="31">
        <f t="shared" si="4"/>
        <v>1</v>
      </c>
      <c r="O15" s="31">
        <f t="shared" si="5"/>
        <v>31</v>
      </c>
      <c r="P15" s="31">
        <f t="shared" si="6"/>
        <v>0</v>
      </c>
      <c r="Q15" s="31">
        <f t="shared" si="7"/>
        <v>0</v>
      </c>
      <c r="R15" s="31">
        <f t="shared" si="8"/>
        <v>1</v>
      </c>
      <c r="S15" s="31">
        <f t="shared" si="9"/>
        <v>0</v>
      </c>
      <c r="T15" s="25" t="str">
        <f t="shared" si="10"/>
        <v/>
      </c>
    </row>
    <row r="16" spans="2:20" s="25" customFormat="1" ht="17.45" customHeight="1" x14ac:dyDescent="0.2">
      <c r="B16" s="43" t="s">
        <v>151</v>
      </c>
      <c r="C16" s="28" t="str">
        <f>IFERROR(VLOOKUP(B16,Data!$B$3:$D$79,2,FALSE),"")</f>
        <v>นายตัวอย่าง 1 สกุลดี 32</v>
      </c>
      <c r="D16" s="44" t="s">
        <v>4</v>
      </c>
      <c r="E16" s="29">
        <v>44188</v>
      </c>
      <c r="F16" s="29">
        <v>44188</v>
      </c>
      <c r="G16" s="66">
        <f>IF(D16="","",IF($D$3:$D$200="ลาคลอด",F16-E16,NETWORKDAYS(E16,F16,Holidays!$B$2:$B$50)))</f>
        <v>1</v>
      </c>
      <c r="H16" s="27"/>
      <c r="I16" s="30" t="str">
        <f>IF(Data!C16="","",Data!C16)</f>
        <v>นายตัวอย่าง 1 สกุลดี 14</v>
      </c>
      <c r="J16" s="31">
        <f t="shared" si="0"/>
        <v>0</v>
      </c>
      <c r="K16" s="31">
        <f t="shared" si="1"/>
        <v>0</v>
      </c>
      <c r="L16" s="31">
        <f t="shared" si="2"/>
        <v>0</v>
      </c>
      <c r="M16" s="31">
        <f t="shared" si="3"/>
        <v>0</v>
      </c>
      <c r="N16" s="31">
        <f t="shared" si="4"/>
        <v>0</v>
      </c>
      <c r="O16" s="31">
        <f t="shared" si="5"/>
        <v>0</v>
      </c>
      <c r="P16" s="31">
        <f t="shared" si="6"/>
        <v>0</v>
      </c>
      <c r="Q16" s="31">
        <f t="shared" si="7"/>
        <v>0</v>
      </c>
      <c r="R16" s="31">
        <f t="shared" si="8"/>
        <v>0</v>
      </c>
      <c r="S16" s="31">
        <f t="shared" si="9"/>
        <v>0</v>
      </c>
      <c r="T16" s="25" t="str">
        <f t="shared" si="10"/>
        <v/>
      </c>
    </row>
    <row r="17" spans="2:20" s="25" customFormat="1" ht="17.45" customHeight="1" x14ac:dyDescent="0.2">
      <c r="B17" s="43" t="s">
        <v>154</v>
      </c>
      <c r="C17" s="28" t="str">
        <f>IFERROR(VLOOKUP(B17,Data!$B$3:$D$79,2,FALSE),"")</f>
        <v>นายตัวอย่าง 1 สกุลดี 35</v>
      </c>
      <c r="D17" s="44" t="s">
        <v>4</v>
      </c>
      <c r="E17" s="29">
        <v>44189</v>
      </c>
      <c r="F17" s="29">
        <v>44190</v>
      </c>
      <c r="G17" s="66">
        <f>IF(D17="","",IF($D$3:$D$200="ลาคลอด",F17-E17,NETWORKDAYS(E17,F17,Holidays!$B$2:$B$50)))</f>
        <v>2</v>
      </c>
      <c r="H17" s="27"/>
      <c r="I17" s="30" t="str">
        <f>IF(Data!C17="","",Data!C17)</f>
        <v>นายตัวอย่าง 1 สกุลดี 15</v>
      </c>
      <c r="J17" s="31">
        <f t="shared" si="0"/>
        <v>0</v>
      </c>
      <c r="K17" s="31">
        <f t="shared" si="1"/>
        <v>0</v>
      </c>
      <c r="L17" s="31">
        <f t="shared" si="2"/>
        <v>0</v>
      </c>
      <c r="M17" s="31">
        <f t="shared" si="3"/>
        <v>0</v>
      </c>
      <c r="N17" s="31">
        <f t="shared" si="4"/>
        <v>0</v>
      </c>
      <c r="O17" s="31">
        <f t="shared" si="5"/>
        <v>0</v>
      </c>
      <c r="P17" s="31">
        <f t="shared" si="6"/>
        <v>0</v>
      </c>
      <c r="Q17" s="31">
        <f t="shared" si="7"/>
        <v>0</v>
      </c>
      <c r="R17" s="31">
        <f t="shared" si="8"/>
        <v>0</v>
      </c>
      <c r="S17" s="31">
        <f t="shared" si="9"/>
        <v>0</v>
      </c>
      <c r="T17" s="25" t="str">
        <f t="shared" si="10"/>
        <v/>
      </c>
    </row>
    <row r="18" spans="2:20" s="25" customFormat="1" ht="17.45" customHeight="1" x14ac:dyDescent="0.2">
      <c r="B18" s="43" t="s">
        <v>33</v>
      </c>
      <c r="C18" s="28" t="str">
        <f>IFERROR(VLOOKUP(B18,Data!$B$3:$D$79,2,FALSE),"")</f>
        <v>นายตัวอย่าง 1 สกุลดี 2</v>
      </c>
      <c r="D18" s="44" t="s">
        <v>4</v>
      </c>
      <c r="E18" s="29">
        <v>44186</v>
      </c>
      <c r="F18" s="29">
        <v>44186</v>
      </c>
      <c r="G18" s="66">
        <f>IF(D18="","",IF($D$3:$D$200="ลาคลอด",F18-E18,NETWORKDAYS(E18,F18,Holidays!$B$2:$B$50)))</f>
        <v>1</v>
      </c>
      <c r="H18" s="27"/>
      <c r="I18" s="30" t="str">
        <f>IF(Data!C18="","",Data!C18)</f>
        <v>นายตัวอย่าง 1 สกุลดี 16</v>
      </c>
      <c r="J18" s="31">
        <f t="shared" si="0"/>
        <v>0</v>
      </c>
      <c r="K18" s="31">
        <f t="shared" si="1"/>
        <v>0</v>
      </c>
      <c r="L18" s="31">
        <f t="shared" si="2"/>
        <v>0</v>
      </c>
      <c r="M18" s="31">
        <f t="shared" si="3"/>
        <v>0</v>
      </c>
      <c r="N18" s="31">
        <f t="shared" si="4"/>
        <v>0</v>
      </c>
      <c r="O18" s="31">
        <f t="shared" si="5"/>
        <v>0</v>
      </c>
      <c r="P18" s="31">
        <f t="shared" si="6"/>
        <v>0</v>
      </c>
      <c r="Q18" s="31">
        <f t="shared" si="7"/>
        <v>0</v>
      </c>
      <c r="R18" s="31">
        <f t="shared" si="8"/>
        <v>0</v>
      </c>
      <c r="S18" s="31">
        <f t="shared" si="9"/>
        <v>0</v>
      </c>
      <c r="T18" s="25" t="str">
        <f t="shared" si="10"/>
        <v/>
      </c>
    </row>
    <row r="19" spans="2:20" s="25" customFormat="1" ht="17.45" customHeight="1" x14ac:dyDescent="0.2">
      <c r="B19" s="43" t="s">
        <v>33</v>
      </c>
      <c r="C19" s="28" t="str">
        <f>IFERROR(VLOOKUP(B19,Data!$B$3:$D$79,2,FALSE),"")</f>
        <v>นายตัวอย่าง 1 สกุลดี 2</v>
      </c>
      <c r="D19" s="44" t="s">
        <v>4</v>
      </c>
      <c r="E19" s="29">
        <v>44187</v>
      </c>
      <c r="F19" s="29">
        <v>44187</v>
      </c>
      <c r="G19" s="66">
        <f>IF(D19="","",IF($D$3:$D$200="ลาคลอด",F19-E19,NETWORKDAYS(E19,F19,Holidays!$B$2:$B$50)))</f>
        <v>1</v>
      </c>
      <c r="H19" s="27"/>
      <c r="I19" s="30" t="str">
        <f>IF(Data!C19="","",Data!C19)</f>
        <v>นายตัวอย่าง 1 สกุลดี 17</v>
      </c>
      <c r="J19" s="31">
        <f t="shared" si="0"/>
        <v>0</v>
      </c>
      <c r="K19" s="31">
        <f t="shared" si="1"/>
        <v>0</v>
      </c>
      <c r="L19" s="31">
        <f t="shared" si="2"/>
        <v>0</v>
      </c>
      <c r="M19" s="31">
        <f t="shared" si="3"/>
        <v>0</v>
      </c>
      <c r="N19" s="31">
        <f t="shared" si="4"/>
        <v>0</v>
      </c>
      <c r="O19" s="31">
        <f t="shared" si="5"/>
        <v>0</v>
      </c>
      <c r="P19" s="31">
        <f t="shared" si="6"/>
        <v>0</v>
      </c>
      <c r="Q19" s="31">
        <f t="shared" si="7"/>
        <v>0</v>
      </c>
      <c r="R19" s="31">
        <f t="shared" si="8"/>
        <v>0</v>
      </c>
      <c r="S19" s="31">
        <f t="shared" si="9"/>
        <v>0</v>
      </c>
      <c r="T19" s="25" t="str">
        <f t="shared" si="10"/>
        <v/>
      </c>
    </row>
    <row r="20" spans="2:20" s="25" customFormat="1" ht="17.45" customHeight="1" x14ac:dyDescent="0.2">
      <c r="B20" s="43" t="s">
        <v>54</v>
      </c>
      <c r="C20" s="28" t="str">
        <f>IFERROR(VLOOKUP(B20,Data!$B$3:$D$79,2,FALSE),"")</f>
        <v>นายตัวอย่าง 1 สกุลดี 23</v>
      </c>
      <c r="D20" s="44" t="s">
        <v>5</v>
      </c>
      <c r="E20" s="29">
        <v>44187</v>
      </c>
      <c r="F20" s="29">
        <v>44187</v>
      </c>
      <c r="G20" s="66">
        <f>IF(D20="","",IF($D$3:$D$200="ลาคลอด",F20-E20,NETWORKDAYS(E20,F20,Holidays!$B$2:$B$50)))</f>
        <v>1</v>
      </c>
      <c r="H20" s="27"/>
      <c r="I20" s="30" t="str">
        <f>IF(Data!C20="","",Data!C20)</f>
        <v>นายตัวอย่าง 1 สกุลดี 18</v>
      </c>
      <c r="J20" s="31">
        <f t="shared" si="0"/>
        <v>0</v>
      </c>
      <c r="K20" s="31">
        <f t="shared" si="1"/>
        <v>0</v>
      </c>
      <c r="L20" s="31">
        <f t="shared" si="2"/>
        <v>0</v>
      </c>
      <c r="M20" s="31">
        <f t="shared" si="3"/>
        <v>0</v>
      </c>
      <c r="N20" s="31">
        <f t="shared" si="4"/>
        <v>0</v>
      </c>
      <c r="O20" s="31">
        <f t="shared" si="5"/>
        <v>0</v>
      </c>
      <c r="P20" s="31">
        <f t="shared" si="6"/>
        <v>0</v>
      </c>
      <c r="Q20" s="31">
        <f t="shared" si="7"/>
        <v>0</v>
      </c>
      <c r="R20" s="31">
        <f t="shared" si="8"/>
        <v>0</v>
      </c>
      <c r="S20" s="31">
        <f t="shared" si="9"/>
        <v>0</v>
      </c>
      <c r="T20" s="25" t="str">
        <f t="shared" si="10"/>
        <v/>
      </c>
    </row>
    <row r="21" spans="2:20" s="25" customFormat="1" ht="17.45" customHeight="1" x14ac:dyDescent="0.2">
      <c r="B21" s="43" t="s">
        <v>35</v>
      </c>
      <c r="C21" s="28" t="str">
        <f>IFERROR(VLOOKUP(B21,Data!$B$3:$D$79,2,FALSE),"")</f>
        <v>นายตัวอย่าง 1 สกุลดี 4</v>
      </c>
      <c r="D21" s="44" t="s">
        <v>4</v>
      </c>
      <c r="E21" s="29">
        <v>44188</v>
      </c>
      <c r="F21" s="29">
        <v>44188</v>
      </c>
      <c r="G21" s="66">
        <f>IF(D21="","",IF($D$3:$D$200="ลาคลอด",F21-E21,NETWORKDAYS(E21,F21,Holidays!$B$2:$B$50)))</f>
        <v>1</v>
      </c>
      <c r="H21" s="27"/>
      <c r="I21" s="30" t="str">
        <f>IF(Data!C21="","",Data!C21)</f>
        <v>นายตัวอย่าง 1 สกุลดี 19</v>
      </c>
      <c r="J21" s="31">
        <f t="shared" si="0"/>
        <v>0</v>
      </c>
      <c r="K21" s="31">
        <f t="shared" si="1"/>
        <v>0</v>
      </c>
      <c r="L21" s="31">
        <f t="shared" si="2"/>
        <v>0</v>
      </c>
      <c r="M21" s="31">
        <f t="shared" si="3"/>
        <v>0</v>
      </c>
      <c r="N21" s="31">
        <f t="shared" si="4"/>
        <v>0</v>
      </c>
      <c r="O21" s="31">
        <f t="shared" si="5"/>
        <v>0</v>
      </c>
      <c r="P21" s="31">
        <f t="shared" si="6"/>
        <v>0</v>
      </c>
      <c r="Q21" s="31">
        <f t="shared" si="7"/>
        <v>0</v>
      </c>
      <c r="R21" s="31">
        <f t="shared" si="8"/>
        <v>0</v>
      </c>
      <c r="S21" s="31">
        <f t="shared" si="9"/>
        <v>0</v>
      </c>
      <c r="T21" s="25" t="str">
        <f t="shared" si="10"/>
        <v/>
      </c>
    </row>
    <row r="22" spans="2:20" s="25" customFormat="1" ht="17.45" customHeight="1" x14ac:dyDescent="0.2">
      <c r="B22" s="43" t="s">
        <v>154</v>
      </c>
      <c r="C22" s="28" t="str">
        <f>IFERROR(VLOOKUP(B22,Data!$B$3:$D$79,2,FALSE),"")</f>
        <v>นายตัวอย่าง 1 สกุลดี 35</v>
      </c>
      <c r="D22" s="44" t="s">
        <v>4</v>
      </c>
      <c r="E22" s="29">
        <v>44207</v>
      </c>
      <c r="F22" s="29">
        <v>44207</v>
      </c>
      <c r="G22" s="66">
        <f>IF(D22="","",IF($D$3:$D$200="ลาคลอด",F22-E22,NETWORKDAYS(E22,F22,Holidays!$B$2:$B$50)))</f>
        <v>1</v>
      </c>
      <c r="H22" s="27"/>
      <c r="I22" s="30" t="str">
        <f>IF(Data!C22="","",Data!C22)</f>
        <v>นายตัวอย่าง 1 สกุลดี 20</v>
      </c>
      <c r="J22" s="31">
        <f t="shared" si="0"/>
        <v>0</v>
      </c>
      <c r="K22" s="31">
        <f t="shared" si="1"/>
        <v>0</v>
      </c>
      <c r="L22" s="31">
        <f t="shared" si="2"/>
        <v>0</v>
      </c>
      <c r="M22" s="31">
        <f t="shared" si="3"/>
        <v>0</v>
      </c>
      <c r="N22" s="31">
        <f t="shared" si="4"/>
        <v>0</v>
      </c>
      <c r="O22" s="31">
        <f t="shared" si="5"/>
        <v>0</v>
      </c>
      <c r="P22" s="31">
        <f t="shared" si="6"/>
        <v>0</v>
      </c>
      <c r="Q22" s="31">
        <f t="shared" si="7"/>
        <v>0</v>
      </c>
      <c r="R22" s="31">
        <f t="shared" si="8"/>
        <v>0</v>
      </c>
      <c r="S22" s="31">
        <f t="shared" si="9"/>
        <v>0</v>
      </c>
      <c r="T22" s="25" t="str">
        <f t="shared" si="10"/>
        <v/>
      </c>
    </row>
    <row r="23" spans="2:20" s="25" customFormat="1" ht="17.45" customHeight="1" x14ac:dyDescent="0.2">
      <c r="B23" s="43" t="s">
        <v>164</v>
      </c>
      <c r="C23" s="28" t="str">
        <f>IFERROR(VLOOKUP(B23,Data!$B$3:$D$79,2,FALSE),"")</f>
        <v>นายตัวอย่าง 1 สกุลดี 45</v>
      </c>
      <c r="D23" s="44" t="s">
        <v>5</v>
      </c>
      <c r="E23" s="29">
        <v>44214</v>
      </c>
      <c r="F23" s="29">
        <v>44214</v>
      </c>
      <c r="G23" s="66">
        <f>IF(D23="","",IF($D$3:$D$200="ลาคลอด",F23-E23,NETWORKDAYS(E23,F23,Holidays!$B$2:$B$50)))</f>
        <v>1</v>
      </c>
      <c r="I23" s="30" t="str">
        <f>IF(Data!C23="","",Data!C23)</f>
        <v>นายตัวอย่าง 1 สกุลดี 21</v>
      </c>
      <c r="J23" s="31">
        <f t="shared" si="0"/>
        <v>0</v>
      </c>
      <c r="K23" s="31">
        <f t="shared" si="1"/>
        <v>0</v>
      </c>
      <c r="L23" s="31">
        <f t="shared" si="2"/>
        <v>0</v>
      </c>
      <c r="M23" s="31">
        <f t="shared" si="3"/>
        <v>0</v>
      </c>
      <c r="N23" s="31">
        <f t="shared" si="4"/>
        <v>0</v>
      </c>
      <c r="O23" s="31">
        <f t="shared" si="5"/>
        <v>0</v>
      </c>
      <c r="P23" s="31">
        <f t="shared" si="6"/>
        <v>0</v>
      </c>
      <c r="Q23" s="31">
        <f t="shared" si="7"/>
        <v>0</v>
      </c>
      <c r="R23" s="31">
        <f t="shared" si="8"/>
        <v>0</v>
      </c>
      <c r="S23" s="31">
        <f t="shared" si="9"/>
        <v>0</v>
      </c>
      <c r="T23" s="25" t="str">
        <f t="shared" si="10"/>
        <v/>
      </c>
    </row>
    <row r="24" spans="2:20" s="25" customFormat="1" ht="17.45" customHeight="1" x14ac:dyDescent="0.2">
      <c r="B24" s="43" t="s">
        <v>162</v>
      </c>
      <c r="C24" s="28" t="str">
        <f>IFERROR(VLOOKUP(B24,Data!$B$3:$D$79,2,FALSE),"")</f>
        <v>นายตัวอย่าง 1 สกุลดี 43</v>
      </c>
      <c r="D24" s="44" t="s">
        <v>4</v>
      </c>
      <c r="E24" s="29">
        <v>44214</v>
      </c>
      <c r="F24" s="29">
        <v>44214</v>
      </c>
      <c r="G24" s="66">
        <f>IF(D24="","",IF($D$3:$D$200="ลาคลอด",F24-E24,NETWORKDAYS(E24,F24,Holidays!$B$2:$B$50)))</f>
        <v>1</v>
      </c>
      <c r="I24" s="30" t="str">
        <f>IF(Data!C24="","",Data!C24)</f>
        <v>นายตัวอย่าง 1 สกุลดี 22</v>
      </c>
      <c r="J24" s="31">
        <f t="shared" si="0"/>
        <v>0</v>
      </c>
      <c r="K24" s="31">
        <f t="shared" si="1"/>
        <v>0</v>
      </c>
      <c r="L24" s="31">
        <f t="shared" si="2"/>
        <v>0</v>
      </c>
      <c r="M24" s="31">
        <f t="shared" si="3"/>
        <v>0</v>
      </c>
      <c r="N24" s="31">
        <f t="shared" si="4"/>
        <v>0</v>
      </c>
      <c r="O24" s="31">
        <f t="shared" si="5"/>
        <v>0</v>
      </c>
      <c r="P24" s="31">
        <f t="shared" si="6"/>
        <v>0</v>
      </c>
      <c r="Q24" s="31">
        <f t="shared" si="7"/>
        <v>0</v>
      </c>
      <c r="R24" s="31">
        <f t="shared" si="8"/>
        <v>0</v>
      </c>
      <c r="S24" s="31">
        <f t="shared" si="9"/>
        <v>0</v>
      </c>
      <c r="T24" s="25" t="str">
        <f t="shared" si="10"/>
        <v/>
      </c>
    </row>
    <row r="25" spans="2:20" s="25" customFormat="1" ht="17.45" customHeight="1" x14ac:dyDescent="0.2">
      <c r="B25" s="43" t="s">
        <v>163</v>
      </c>
      <c r="C25" s="28" t="str">
        <f>IFERROR(VLOOKUP(B25,Data!$B$3:$D$79,2,FALSE),"")</f>
        <v>นายตัวอย่าง 1 สกุลดี 44</v>
      </c>
      <c r="D25" s="44" t="s">
        <v>4</v>
      </c>
      <c r="E25" s="29">
        <v>44214</v>
      </c>
      <c r="F25" s="29">
        <v>44214</v>
      </c>
      <c r="G25" s="66">
        <f>IF(D25="","",IF($D$3:$D$200="ลาคลอด",F25-E25,NETWORKDAYS(E25,F25,Holidays!$B$2:$B$50)))</f>
        <v>1</v>
      </c>
      <c r="I25" s="30" t="str">
        <f>IF(Data!C25="","",Data!C25)</f>
        <v>นายตัวอย่าง 1 สกุลดี 23</v>
      </c>
      <c r="J25" s="31">
        <f t="shared" si="0"/>
        <v>1</v>
      </c>
      <c r="K25" s="31">
        <f t="shared" si="1"/>
        <v>1</v>
      </c>
      <c r="L25" s="31">
        <f t="shared" si="2"/>
        <v>0</v>
      </c>
      <c r="M25" s="31">
        <f t="shared" si="3"/>
        <v>0</v>
      </c>
      <c r="N25" s="31">
        <f t="shared" si="4"/>
        <v>0</v>
      </c>
      <c r="O25" s="31">
        <f t="shared" si="5"/>
        <v>0</v>
      </c>
      <c r="P25" s="31">
        <f t="shared" si="6"/>
        <v>0</v>
      </c>
      <c r="Q25" s="31">
        <f t="shared" si="7"/>
        <v>0</v>
      </c>
      <c r="R25" s="31">
        <f t="shared" si="8"/>
        <v>1</v>
      </c>
      <c r="S25" s="31">
        <f t="shared" si="9"/>
        <v>1</v>
      </c>
      <c r="T25" s="25" t="str">
        <f t="shared" si="10"/>
        <v/>
      </c>
    </row>
    <row r="26" spans="2:20" s="25" customFormat="1" ht="17.45" customHeight="1" x14ac:dyDescent="0.2">
      <c r="B26" s="43"/>
      <c r="C26" s="28" t="str">
        <f>IFERROR(VLOOKUP(B26,Data!$B$3:$D$79,2,FALSE),"")</f>
        <v/>
      </c>
      <c r="D26" s="44"/>
      <c r="E26" s="29"/>
      <c r="F26" s="29"/>
      <c r="G26" s="66" t="str">
        <f>IF(D26="","",IF($D$3:$D$200="ลาคลอด",F26-E26,NETWORKDAYS(E26,F26,Holidays!$B$2:$B$50)))</f>
        <v/>
      </c>
      <c r="I26" s="30" t="str">
        <f>IF(Data!C26="","",Data!C26)</f>
        <v>นายตัวอย่าง 1 สกุลดี 24</v>
      </c>
      <c r="J26" s="31">
        <f t="shared" si="0"/>
        <v>0</v>
      </c>
      <c r="K26" s="31">
        <f t="shared" si="1"/>
        <v>0</v>
      </c>
      <c r="L26" s="31">
        <f t="shared" si="2"/>
        <v>0</v>
      </c>
      <c r="M26" s="31">
        <f t="shared" si="3"/>
        <v>0</v>
      </c>
      <c r="N26" s="31">
        <f t="shared" si="4"/>
        <v>0</v>
      </c>
      <c r="O26" s="31">
        <f t="shared" si="5"/>
        <v>0</v>
      </c>
      <c r="P26" s="31">
        <f t="shared" si="6"/>
        <v>0</v>
      </c>
      <c r="Q26" s="31">
        <f t="shared" si="7"/>
        <v>0</v>
      </c>
      <c r="R26" s="31">
        <f t="shared" si="8"/>
        <v>0</v>
      </c>
      <c r="S26" s="31">
        <f t="shared" si="9"/>
        <v>0</v>
      </c>
      <c r="T26" s="25" t="str">
        <f t="shared" si="10"/>
        <v/>
      </c>
    </row>
    <row r="27" spans="2:20" s="25" customFormat="1" ht="17.45" customHeight="1" x14ac:dyDescent="0.2">
      <c r="B27" s="43"/>
      <c r="C27" s="28" t="str">
        <f>IFERROR(VLOOKUP(B27,Data!$B$3:$D$79,2,FALSE),"")</f>
        <v/>
      </c>
      <c r="D27" s="44"/>
      <c r="E27" s="29"/>
      <c r="F27" s="29"/>
      <c r="G27" s="66" t="str">
        <f>IF(D27="","",IF($D$3:$D$200="ลาคลอด",F27-E27,NETWORKDAYS(E27,F27,Holidays!$B$2:$B$50)))</f>
        <v/>
      </c>
      <c r="I27" s="30" t="str">
        <f>IF(Data!C27="","",Data!C27)</f>
        <v>นายตัวอย่าง 1 สกุลดี 25</v>
      </c>
      <c r="J27" s="31">
        <f t="shared" si="0"/>
        <v>0</v>
      </c>
      <c r="K27" s="31">
        <f t="shared" si="1"/>
        <v>0</v>
      </c>
      <c r="L27" s="31">
        <f t="shared" si="2"/>
        <v>0</v>
      </c>
      <c r="M27" s="31">
        <f t="shared" si="3"/>
        <v>0</v>
      </c>
      <c r="N27" s="31">
        <f t="shared" si="4"/>
        <v>0</v>
      </c>
      <c r="O27" s="31">
        <f t="shared" si="5"/>
        <v>0</v>
      </c>
      <c r="P27" s="31">
        <f t="shared" si="6"/>
        <v>0</v>
      </c>
      <c r="Q27" s="31">
        <f t="shared" si="7"/>
        <v>0</v>
      </c>
      <c r="R27" s="31">
        <f t="shared" si="8"/>
        <v>0</v>
      </c>
      <c r="S27" s="31">
        <f t="shared" si="9"/>
        <v>0</v>
      </c>
      <c r="T27" s="25" t="str">
        <f t="shared" si="10"/>
        <v/>
      </c>
    </row>
    <row r="28" spans="2:20" s="25" customFormat="1" ht="17.45" customHeight="1" x14ac:dyDescent="0.2">
      <c r="B28" s="43"/>
      <c r="C28" s="28" t="str">
        <f>IFERROR(VLOOKUP(B28,Data!$B$3:$D$79,2,FALSE),"")</f>
        <v/>
      </c>
      <c r="D28" s="44"/>
      <c r="E28" s="29"/>
      <c r="F28" s="29"/>
      <c r="G28" s="66" t="str">
        <f>IF(D28="","",IF($D$3:$D$200="ลาคลอด",F28-E28,NETWORKDAYS(E28,F28,Holidays!$B$2:$B$50)))</f>
        <v/>
      </c>
      <c r="I28" s="30" t="str">
        <f>IF(Data!C28="","",Data!C28)</f>
        <v>นายตัวอย่าง 1 สกุลดี 26</v>
      </c>
      <c r="J28" s="31">
        <f t="shared" si="0"/>
        <v>0</v>
      </c>
      <c r="K28" s="31">
        <f t="shared" si="1"/>
        <v>0</v>
      </c>
      <c r="L28" s="31">
        <f t="shared" si="2"/>
        <v>0</v>
      </c>
      <c r="M28" s="31">
        <f t="shared" si="3"/>
        <v>0</v>
      </c>
      <c r="N28" s="31">
        <f t="shared" si="4"/>
        <v>0</v>
      </c>
      <c r="O28" s="31">
        <f t="shared" si="5"/>
        <v>0</v>
      </c>
      <c r="P28" s="31">
        <f t="shared" si="6"/>
        <v>0</v>
      </c>
      <c r="Q28" s="31">
        <f t="shared" si="7"/>
        <v>0</v>
      </c>
      <c r="R28" s="31">
        <f t="shared" si="8"/>
        <v>0</v>
      </c>
      <c r="S28" s="31">
        <f t="shared" si="9"/>
        <v>0</v>
      </c>
      <c r="T28" s="25" t="str">
        <f t="shared" si="10"/>
        <v/>
      </c>
    </row>
    <row r="29" spans="2:20" s="25" customFormat="1" ht="17.45" customHeight="1" x14ac:dyDescent="0.2">
      <c r="B29" s="43"/>
      <c r="C29" s="28" t="str">
        <f>IFERROR(VLOOKUP(B29,Data!$B$3:$D$79,2,FALSE),"")</f>
        <v/>
      </c>
      <c r="D29" s="44"/>
      <c r="E29" s="29"/>
      <c r="F29" s="29"/>
      <c r="G29" s="66" t="str">
        <f>IF(D29="","",IF($D$3:$D$200="ลาคลอด",F29-E29,NETWORKDAYS(E29,F29,Holidays!$B$2:$B$50)))</f>
        <v/>
      </c>
      <c r="I29" s="30" t="str">
        <f>IF(Data!C29="","",Data!C29)</f>
        <v>นายตัวอย่าง 1 สกุลดี 27</v>
      </c>
      <c r="J29" s="31">
        <f t="shared" si="0"/>
        <v>0</v>
      </c>
      <c r="K29" s="31">
        <f t="shared" si="1"/>
        <v>0</v>
      </c>
      <c r="L29" s="31">
        <f t="shared" si="2"/>
        <v>0</v>
      </c>
      <c r="M29" s="31">
        <f t="shared" si="3"/>
        <v>0</v>
      </c>
      <c r="N29" s="31">
        <f t="shared" si="4"/>
        <v>0</v>
      </c>
      <c r="O29" s="31">
        <f t="shared" si="5"/>
        <v>0</v>
      </c>
      <c r="P29" s="31">
        <f t="shared" si="6"/>
        <v>0</v>
      </c>
      <c r="Q29" s="31">
        <f t="shared" si="7"/>
        <v>0</v>
      </c>
      <c r="R29" s="31">
        <f t="shared" si="8"/>
        <v>0</v>
      </c>
      <c r="S29" s="31">
        <f t="shared" si="9"/>
        <v>0</v>
      </c>
      <c r="T29" s="25" t="str">
        <f t="shared" si="10"/>
        <v/>
      </c>
    </row>
    <row r="30" spans="2:20" s="25" customFormat="1" ht="17.45" customHeight="1" x14ac:dyDescent="0.2">
      <c r="B30" s="43"/>
      <c r="C30" s="28" t="str">
        <f>IFERROR(VLOOKUP(B30,Data!$B$3:$D$79,2,FALSE),"")</f>
        <v/>
      </c>
      <c r="D30" s="44"/>
      <c r="E30" s="29"/>
      <c r="F30" s="29"/>
      <c r="G30" s="66" t="str">
        <f>IF(D30="","",IF($D$3:$D$200="ลาคลอด",F30-E30,NETWORKDAYS(E30,F30,Holidays!$B$2:$B$50)))</f>
        <v/>
      </c>
      <c r="I30" s="30" t="str">
        <f>IF(Data!C30="","",Data!C30)</f>
        <v>นายตัวอย่าง 1 สกุลดี 28</v>
      </c>
      <c r="J30" s="31">
        <f t="shared" si="0"/>
        <v>0</v>
      </c>
      <c r="K30" s="31">
        <f t="shared" si="1"/>
        <v>0</v>
      </c>
      <c r="L30" s="31">
        <f t="shared" si="2"/>
        <v>0</v>
      </c>
      <c r="M30" s="31">
        <f t="shared" si="3"/>
        <v>0</v>
      </c>
      <c r="N30" s="31">
        <f t="shared" si="4"/>
        <v>0</v>
      </c>
      <c r="O30" s="31">
        <f t="shared" si="5"/>
        <v>0</v>
      </c>
      <c r="P30" s="31">
        <f t="shared" si="6"/>
        <v>0</v>
      </c>
      <c r="Q30" s="31">
        <f t="shared" si="7"/>
        <v>0</v>
      </c>
      <c r="R30" s="31">
        <f t="shared" si="8"/>
        <v>0</v>
      </c>
      <c r="S30" s="31">
        <f t="shared" si="9"/>
        <v>0</v>
      </c>
      <c r="T30" s="25" t="str">
        <f t="shared" si="10"/>
        <v/>
      </c>
    </row>
    <row r="31" spans="2:20" s="25" customFormat="1" ht="17.45" customHeight="1" x14ac:dyDescent="0.2">
      <c r="B31" s="43"/>
      <c r="C31" s="28" t="str">
        <f>IFERROR(VLOOKUP(B31,Data!$B$3:$D$79,2,FALSE),"")</f>
        <v/>
      </c>
      <c r="D31" s="44"/>
      <c r="E31" s="29"/>
      <c r="F31" s="29"/>
      <c r="G31" s="66" t="str">
        <f>IF(D31="","",IF($D$3:$D$200="ลาคลอด",F31-E31,NETWORKDAYS(E31,F31,Holidays!$B$2:$B$50)))</f>
        <v/>
      </c>
      <c r="I31" s="30" t="str">
        <f>IF(Data!C31="","",Data!C31)</f>
        <v>นายตัวอย่าง 1 สกุลดี 29</v>
      </c>
      <c r="J31" s="31">
        <f t="shared" si="0"/>
        <v>0</v>
      </c>
      <c r="K31" s="31">
        <f t="shared" si="1"/>
        <v>0</v>
      </c>
      <c r="L31" s="31">
        <f t="shared" si="2"/>
        <v>0</v>
      </c>
      <c r="M31" s="31">
        <f t="shared" si="3"/>
        <v>0</v>
      </c>
      <c r="N31" s="31">
        <f t="shared" si="4"/>
        <v>0</v>
      </c>
      <c r="O31" s="31">
        <f t="shared" si="5"/>
        <v>0</v>
      </c>
      <c r="P31" s="31">
        <f t="shared" si="6"/>
        <v>0</v>
      </c>
      <c r="Q31" s="31">
        <f t="shared" si="7"/>
        <v>0</v>
      </c>
      <c r="R31" s="31">
        <f t="shared" si="8"/>
        <v>0</v>
      </c>
      <c r="S31" s="31">
        <f t="shared" si="9"/>
        <v>0</v>
      </c>
      <c r="T31" s="25" t="str">
        <f t="shared" si="10"/>
        <v/>
      </c>
    </row>
    <row r="32" spans="2:20" s="25" customFormat="1" ht="17.45" customHeight="1" x14ac:dyDescent="0.2">
      <c r="B32" s="43"/>
      <c r="C32" s="28" t="str">
        <f>IFERROR(VLOOKUP(B32,Data!$B$3:$D$79,2,FALSE),"")</f>
        <v/>
      </c>
      <c r="D32" s="44"/>
      <c r="E32" s="29"/>
      <c r="F32" s="29"/>
      <c r="G32" s="66" t="str">
        <f>IF(D32="","",IF($D$3:$D$200="ลาคลอด",F32-E32,NETWORKDAYS(E32,F32,Holidays!$B$2:$B$50)))</f>
        <v/>
      </c>
      <c r="I32" s="30" t="str">
        <f>IF(Data!C32="","",Data!C32)</f>
        <v>นายตัวอย่าง 1 สกุลดี 30</v>
      </c>
      <c r="J32" s="31">
        <f t="shared" si="0"/>
        <v>0</v>
      </c>
      <c r="K32" s="31">
        <f t="shared" si="1"/>
        <v>0</v>
      </c>
      <c r="L32" s="31">
        <f t="shared" si="2"/>
        <v>0</v>
      </c>
      <c r="M32" s="31">
        <f t="shared" si="3"/>
        <v>0</v>
      </c>
      <c r="N32" s="31">
        <f t="shared" si="4"/>
        <v>0</v>
      </c>
      <c r="O32" s="31">
        <f t="shared" si="5"/>
        <v>0</v>
      </c>
      <c r="P32" s="31">
        <f t="shared" si="6"/>
        <v>0</v>
      </c>
      <c r="Q32" s="31">
        <f t="shared" si="7"/>
        <v>0</v>
      </c>
      <c r="R32" s="31">
        <f t="shared" si="8"/>
        <v>0</v>
      </c>
      <c r="S32" s="31">
        <f t="shared" si="9"/>
        <v>0</v>
      </c>
      <c r="T32" s="25" t="str">
        <f t="shared" si="10"/>
        <v/>
      </c>
    </row>
    <row r="33" spans="2:20" s="25" customFormat="1" ht="17.45" customHeight="1" x14ac:dyDescent="0.2">
      <c r="B33" s="43"/>
      <c r="C33" s="28" t="str">
        <f>IFERROR(VLOOKUP(B33,Data!$B$3:$D$79,2,FALSE),"")</f>
        <v/>
      </c>
      <c r="D33" s="44"/>
      <c r="E33" s="29"/>
      <c r="F33" s="29"/>
      <c r="G33" s="66" t="str">
        <f>IF(D33="","",IF($D$3:$D$200="ลาคลอด",F33-E33,NETWORKDAYS(E33,F33,Holidays!$B$2:$B$50)))</f>
        <v/>
      </c>
      <c r="I33" s="30" t="str">
        <f>IF(Data!C33="","",Data!C33)</f>
        <v>นายตัวอย่าง 1 สกุลดี 31</v>
      </c>
      <c r="J33" s="31">
        <f t="shared" si="0"/>
        <v>0</v>
      </c>
      <c r="K33" s="31">
        <f t="shared" si="1"/>
        <v>0</v>
      </c>
      <c r="L33" s="31">
        <f t="shared" si="2"/>
        <v>0</v>
      </c>
      <c r="M33" s="31">
        <f t="shared" si="3"/>
        <v>0</v>
      </c>
      <c r="N33" s="31">
        <f t="shared" si="4"/>
        <v>0</v>
      </c>
      <c r="O33" s="31">
        <f t="shared" si="5"/>
        <v>0</v>
      </c>
      <c r="P33" s="31">
        <f t="shared" si="6"/>
        <v>0</v>
      </c>
      <c r="Q33" s="31">
        <f t="shared" si="7"/>
        <v>0</v>
      </c>
      <c r="R33" s="31">
        <f t="shared" si="8"/>
        <v>0</v>
      </c>
      <c r="S33" s="31">
        <f t="shared" si="9"/>
        <v>0</v>
      </c>
      <c r="T33" s="25" t="str">
        <f t="shared" si="10"/>
        <v/>
      </c>
    </row>
    <row r="34" spans="2:20" s="25" customFormat="1" ht="17.45" customHeight="1" x14ac:dyDescent="0.2">
      <c r="B34" s="43"/>
      <c r="C34" s="28" t="str">
        <f>IFERROR(VLOOKUP(B34,Data!$B$3:$D$79,2,FALSE),"")</f>
        <v/>
      </c>
      <c r="D34" s="44"/>
      <c r="E34" s="29"/>
      <c r="F34" s="29"/>
      <c r="G34" s="66" t="str">
        <f>IF(D34="","",IF($D$3:$D$200="ลาคลอด",F34-E34,NETWORKDAYS(E34,F34,Holidays!$B$2:$B$50)))</f>
        <v/>
      </c>
      <c r="I34" s="30" t="str">
        <f>IF(Data!C34="","",Data!C34)</f>
        <v>นายตัวอย่าง 1 สกุลดี 32</v>
      </c>
      <c r="J34" s="31">
        <f t="shared" si="0"/>
        <v>0</v>
      </c>
      <c r="K34" s="31">
        <f t="shared" si="1"/>
        <v>0</v>
      </c>
      <c r="L34" s="31">
        <f t="shared" si="2"/>
        <v>2</v>
      </c>
      <c r="M34" s="31">
        <f t="shared" si="3"/>
        <v>2</v>
      </c>
      <c r="N34" s="31">
        <f t="shared" si="4"/>
        <v>0</v>
      </c>
      <c r="O34" s="31">
        <f t="shared" si="5"/>
        <v>0</v>
      </c>
      <c r="P34" s="31">
        <f t="shared" si="6"/>
        <v>0</v>
      </c>
      <c r="Q34" s="31">
        <f t="shared" si="7"/>
        <v>0</v>
      </c>
      <c r="R34" s="31">
        <f t="shared" si="8"/>
        <v>2</v>
      </c>
      <c r="S34" s="31">
        <f t="shared" si="9"/>
        <v>2</v>
      </c>
      <c r="T34" s="25" t="str">
        <f t="shared" si="10"/>
        <v/>
      </c>
    </row>
    <row r="35" spans="2:20" s="25" customFormat="1" ht="17.45" customHeight="1" x14ac:dyDescent="0.2">
      <c r="B35" s="43"/>
      <c r="C35" s="28" t="str">
        <f>IFERROR(VLOOKUP(B35,Data!$B$3:$D$79,2,FALSE),"")</f>
        <v/>
      </c>
      <c r="D35" s="44"/>
      <c r="E35" s="29"/>
      <c r="F35" s="29"/>
      <c r="G35" s="66" t="str">
        <f>IF(D35="","",IF($D$3:$D$200="ลาคลอด",F35-E35,NETWORKDAYS(E35,F35,Holidays!$B$2:$B$50)))</f>
        <v/>
      </c>
      <c r="I35" s="30" t="str">
        <f>IF(Data!C35="","",Data!C35)</f>
        <v>นายตัวอย่าง 1 สกุลดี 33</v>
      </c>
      <c r="J35" s="31">
        <f t="shared" si="0"/>
        <v>0</v>
      </c>
      <c r="K35" s="31">
        <f t="shared" si="1"/>
        <v>0</v>
      </c>
      <c r="L35" s="31">
        <f t="shared" si="2"/>
        <v>0</v>
      </c>
      <c r="M35" s="31">
        <f t="shared" si="3"/>
        <v>0</v>
      </c>
      <c r="N35" s="31">
        <f t="shared" si="4"/>
        <v>0</v>
      </c>
      <c r="O35" s="31">
        <f t="shared" si="5"/>
        <v>0</v>
      </c>
      <c r="P35" s="31">
        <f t="shared" si="6"/>
        <v>0</v>
      </c>
      <c r="Q35" s="31">
        <f t="shared" si="7"/>
        <v>0</v>
      </c>
      <c r="R35" s="31">
        <f t="shared" si="8"/>
        <v>0</v>
      </c>
      <c r="S35" s="31">
        <f t="shared" si="9"/>
        <v>0</v>
      </c>
      <c r="T35" s="25" t="str">
        <f t="shared" si="10"/>
        <v/>
      </c>
    </row>
    <row r="36" spans="2:20" s="25" customFormat="1" ht="17.45" customHeight="1" x14ac:dyDescent="0.2">
      <c r="B36" s="43"/>
      <c r="C36" s="28" t="str">
        <f>IFERROR(VLOOKUP(B36,Data!$B$3:$D$79,2,FALSE),"")</f>
        <v/>
      </c>
      <c r="D36" s="44"/>
      <c r="E36" s="29"/>
      <c r="F36" s="29"/>
      <c r="G36" s="66" t="str">
        <f>IF(D36="","",IF($D$3:$D$200="ลาคลอด",F36-E36,NETWORKDAYS(E36,F36,Holidays!$B$2:$B$50)))</f>
        <v/>
      </c>
      <c r="I36" s="30" t="str">
        <f>IF(Data!C36="","",Data!C36)</f>
        <v>นายตัวอย่าง 1 สกุลดี 34</v>
      </c>
      <c r="J36" s="31">
        <f t="shared" si="0"/>
        <v>0</v>
      </c>
      <c r="K36" s="31">
        <f t="shared" si="1"/>
        <v>0</v>
      </c>
      <c r="L36" s="31">
        <f t="shared" si="2"/>
        <v>1</v>
      </c>
      <c r="M36" s="31">
        <f t="shared" si="3"/>
        <v>1</v>
      </c>
      <c r="N36" s="31">
        <f t="shared" si="4"/>
        <v>0</v>
      </c>
      <c r="O36" s="31">
        <f t="shared" si="5"/>
        <v>0</v>
      </c>
      <c r="P36" s="31">
        <f t="shared" si="6"/>
        <v>0</v>
      </c>
      <c r="Q36" s="31">
        <f t="shared" si="7"/>
        <v>0</v>
      </c>
      <c r="R36" s="31">
        <f t="shared" si="8"/>
        <v>1</v>
      </c>
      <c r="S36" s="31">
        <f t="shared" si="9"/>
        <v>1</v>
      </c>
      <c r="T36" s="25" t="str">
        <f t="shared" si="10"/>
        <v/>
      </c>
    </row>
    <row r="37" spans="2:20" s="25" customFormat="1" ht="17.45" customHeight="1" x14ac:dyDescent="0.2">
      <c r="B37" s="43"/>
      <c r="C37" s="28" t="str">
        <f>IFERROR(VLOOKUP(B37,Data!$B$3:$D$79,2,FALSE),"")</f>
        <v/>
      </c>
      <c r="D37" s="44"/>
      <c r="E37" s="29"/>
      <c r="F37" s="29"/>
      <c r="G37" s="66" t="str">
        <f>IF(D37="","",IF($D$3:$D$200="ลาคลอด",F37-E37,NETWORKDAYS(E37,F37,Holidays!$B$2:$B$50)))</f>
        <v/>
      </c>
      <c r="I37" s="30" t="str">
        <f>IF(Data!C37="","",Data!C37)</f>
        <v>นายตัวอย่าง 1 สกุลดี 35</v>
      </c>
      <c r="J37" s="31">
        <f t="shared" si="0"/>
        <v>0</v>
      </c>
      <c r="K37" s="31">
        <f t="shared" si="1"/>
        <v>0</v>
      </c>
      <c r="L37" s="31">
        <f t="shared" si="2"/>
        <v>4</v>
      </c>
      <c r="M37" s="31">
        <f t="shared" si="3"/>
        <v>5</v>
      </c>
      <c r="N37" s="31">
        <f t="shared" si="4"/>
        <v>0</v>
      </c>
      <c r="O37" s="31">
        <f t="shared" si="5"/>
        <v>0</v>
      </c>
      <c r="P37" s="31">
        <f t="shared" si="6"/>
        <v>0</v>
      </c>
      <c r="Q37" s="31">
        <f t="shared" si="7"/>
        <v>0</v>
      </c>
      <c r="R37" s="31">
        <f t="shared" si="8"/>
        <v>4</v>
      </c>
      <c r="S37" s="31">
        <f t="shared" si="9"/>
        <v>5</v>
      </c>
      <c r="T37" s="25" t="str">
        <f t="shared" si="10"/>
        <v/>
      </c>
    </row>
    <row r="38" spans="2:20" s="25" customFormat="1" ht="17.45" customHeight="1" x14ac:dyDescent="0.2">
      <c r="B38" s="43"/>
      <c r="C38" s="28" t="str">
        <f>IFERROR(VLOOKUP(B38,Data!$B$3:$D$79,2,FALSE),"")</f>
        <v/>
      </c>
      <c r="D38" s="44"/>
      <c r="E38" s="29"/>
      <c r="F38" s="29"/>
      <c r="G38" s="66" t="str">
        <f>IF(D38="","",IF($D$3:$D$200="ลาคลอด",F38-E38,NETWORKDAYS(E38,F38,Holidays!$B$2:$B$50)))</f>
        <v/>
      </c>
      <c r="I38" s="30" t="str">
        <f>IF(Data!C38="","",Data!C38)</f>
        <v>นายตัวอย่าง 1 สกุลดี 36</v>
      </c>
      <c r="J38" s="31">
        <f t="shared" si="0"/>
        <v>0</v>
      </c>
      <c r="K38" s="31">
        <f t="shared" si="1"/>
        <v>0</v>
      </c>
      <c r="L38" s="31">
        <f t="shared" si="2"/>
        <v>2</v>
      </c>
      <c r="M38" s="31">
        <f t="shared" si="3"/>
        <v>3</v>
      </c>
      <c r="N38" s="31">
        <f t="shared" si="4"/>
        <v>0</v>
      </c>
      <c r="O38" s="31">
        <f t="shared" si="5"/>
        <v>0</v>
      </c>
      <c r="P38" s="31">
        <f t="shared" si="6"/>
        <v>0</v>
      </c>
      <c r="Q38" s="31">
        <f t="shared" si="7"/>
        <v>0</v>
      </c>
      <c r="R38" s="31">
        <f t="shared" si="8"/>
        <v>2</v>
      </c>
      <c r="S38" s="31">
        <f t="shared" si="9"/>
        <v>3</v>
      </c>
      <c r="T38" s="25" t="str">
        <f t="shared" si="10"/>
        <v/>
      </c>
    </row>
    <row r="39" spans="2:20" s="25" customFormat="1" ht="17.45" customHeight="1" x14ac:dyDescent="0.2">
      <c r="B39" s="43"/>
      <c r="C39" s="28" t="str">
        <f>IFERROR(VLOOKUP(B39,Data!$B$3:$D$79,2,FALSE),"")</f>
        <v/>
      </c>
      <c r="D39" s="44"/>
      <c r="E39" s="29"/>
      <c r="F39" s="29"/>
      <c r="G39" s="66" t="str">
        <f>IF(D39="","",IF($D$3:$D$200="ลาคลอด",F39-E39,NETWORKDAYS(E39,F39,Holidays!$B$2:$B$50)))</f>
        <v/>
      </c>
      <c r="I39" s="30" t="str">
        <f>IF(Data!C39="","",Data!C39)</f>
        <v>นายตัวอย่าง 1 สกุลดี 37</v>
      </c>
      <c r="J39" s="31">
        <f t="shared" si="0"/>
        <v>0</v>
      </c>
      <c r="K39" s="31">
        <f t="shared" si="1"/>
        <v>0</v>
      </c>
      <c r="L39" s="31">
        <f t="shared" si="2"/>
        <v>1</v>
      </c>
      <c r="M39" s="31">
        <f t="shared" si="3"/>
        <v>1</v>
      </c>
      <c r="N39" s="31">
        <f t="shared" si="4"/>
        <v>0</v>
      </c>
      <c r="O39" s="31">
        <f t="shared" si="5"/>
        <v>0</v>
      </c>
      <c r="P39" s="31">
        <f t="shared" si="6"/>
        <v>0</v>
      </c>
      <c r="Q39" s="31">
        <f t="shared" si="7"/>
        <v>0</v>
      </c>
      <c r="R39" s="31">
        <f t="shared" si="8"/>
        <v>1</v>
      </c>
      <c r="S39" s="31">
        <f t="shared" si="9"/>
        <v>1</v>
      </c>
      <c r="T39" s="25" t="str">
        <f t="shared" si="10"/>
        <v/>
      </c>
    </row>
    <row r="40" spans="2:20" s="25" customFormat="1" ht="17.45" customHeight="1" x14ac:dyDescent="0.2">
      <c r="B40" s="43"/>
      <c r="C40" s="28" t="str">
        <f>IFERROR(VLOOKUP(B40,Data!$B$3:$D$79,2,FALSE),"")</f>
        <v/>
      </c>
      <c r="D40" s="44"/>
      <c r="E40" s="29"/>
      <c r="F40" s="29"/>
      <c r="G40" s="66" t="str">
        <f>IF(D40="","",IF($D$3:$D$200="ลาคลอด",F40-E40,NETWORKDAYS(E40,F40,Holidays!$B$2:$B$50)))</f>
        <v/>
      </c>
      <c r="I40" s="30" t="str">
        <f>IF(Data!C40="","",Data!C40)</f>
        <v>นายตัวอย่าง 1 สกุลดี 38</v>
      </c>
      <c r="J40" s="31">
        <f t="shared" si="0"/>
        <v>0</v>
      </c>
      <c r="K40" s="31">
        <f t="shared" si="1"/>
        <v>0</v>
      </c>
      <c r="L40" s="31">
        <f t="shared" si="2"/>
        <v>1</v>
      </c>
      <c r="M40" s="31">
        <f t="shared" si="3"/>
        <v>5</v>
      </c>
      <c r="N40" s="31">
        <f t="shared" si="4"/>
        <v>0</v>
      </c>
      <c r="O40" s="31">
        <f t="shared" si="5"/>
        <v>0</v>
      </c>
      <c r="P40" s="31">
        <f t="shared" si="6"/>
        <v>0</v>
      </c>
      <c r="Q40" s="31">
        <f t="shared" si="7"/>
        <v>0</v>
      </c>
      <c r="R40" s="31">
        <f t="shared" si="8"/>
        <v>1</v>
      </c>
      <c r="S40" s="31">
        <f t="shared" si="9"/>
        <v>5</v>
      </c>
      <c r="T40" s="25" t="str">
        <f t="shared" si="10"/>
        <v/>
      </c>
    </row>
    <row r="41" spans="2:20" s="25" customFormat="1" ht="17.45" customHeight="1" x14ac:dyDescent="0.2">
      <c r="B41" s="43"/>
      <c r="C41" s="28" t="str">
        <f>IFERROR(VLOOKUP(B41,Data!$B$3:$D$79,2,FALSE),"")</f>
        <v/>
      </c>
      <c r="D41" s="44"/>
      <c r="E41" s="29"/>
      <c r="F41" s="29"/>
      <c r="G41" s="66" t="str">
        <f>IF(D41="","",IF($D$3:$D$200="ลาคลอด",F41-E41,NETWORKDAYS(E41,F41,Holidays!$B$2:$B$50)))</f>
        <v/>
      </c>
      <c r="I41" s="30" t="str">
        <f>IF(Data!C41="","",Data!C41)</f>
        <v>นายตัวอย่าง 1 สกุลดี 39</v>
      </c>
      <c r="J41" s="31">
        <f t="shared" si="0"/>
        <v>0</v>
      </c>
      <c r="K41" s="31">
        <f t="shared" si="1"/>
        <v>0</v>
      </c>
      <c r="L41" s="31">
        <f t="shared" si="2"/>
        <v>0</v>
      </c>
      <c r="M41" s="31">
        <f t="shared" si="3"/>
        <v>0</v>
      </c>
      <c r="N41" s="31">
        <f t="shared" si="4"/>
        <v>0</v>
      </c>
      <c r="O41" s="31">
        <f t="shared" si="5"/>
        <v>0</v>
      </c>
      <c r="P41" s="31">
        <f t="shared" si="6"/>
        <v>0</v>
      </c>
      <c r="Q41" s="31">
        <f t="shared" si="7"/>
        <v>0</v>
      </c>
      <c r="R41" s="31">
        <f t="shared" si="8"/>
        <v>0</v>
      </c>
      <c r="S41" s="31">
        <f t="shared" si="9"/>
        <v>0</v>
      </c>
      <c r="T41" s="25" t="str">
        <f t="shared" si="10"/>
        <v/>
      </c>
    </row>
    <row r="42" spans="2:20" s="25" customFormat="1" ht="17.45" customHeight="1" x14ac:dyDescent="0.2">
      <c r="B42" s="43"/>
      <c r="C42" s="28" t="str">
        <f>IFERROR(VLOOKUP(B42,Data!$B$3:$D$79,2,FALSE),"")</f>
        <v/>
      </c>
      <c r="D42" s="44"/>
      <c r="E42" s="29"/>
      <c r="F42" s="29"/>
      <c r="G42" s="66" t="str">
        <f>IF(D42="","",IF($D$3:$D$200="ลาคลอด",F42-E42,NETWORKDAYS(E42,F42,Holidays!$B$2:$B$50)))</f>
        <v/>
      </c>
      <c r="I42" s="30" t="str">
        <f>IF(Data!C42="","",Data!C42)</f>
        <v>นายตัวอย่าง 1 สกุลดี 40</v>
      </c>
      <c r="J42" s="31">
        <f t="shared" si="0"/>
        <v>0</v>
      </c>
      <c r="K42" s="31">
        <f t="shared" si="1"/>
        <v>0</v>
      </c>
      <c r="L42" s="31">
        <f t="shared" si="2"/>
        <v>0</v>
      </c>
      <c r="M42" s="31">
        <f t="shared" si="3"/>
        <v>0</v>
      </c>
      <c r="N42" s="31">
        <f t="shared" si="4"/>
        <v>0</v>
      </c>
      <c r="O42" s="31">
        <f t="shared" si="5"/>
        <v>0</v>
      </c>
      <c r="P42" s="31">
        <f t="shared" si="6"/>
        <v>0</v>
      </c>
      <c r="Q42" s="31">
        <f t="shared" si="7"/>
        <v>0</v>
      </c>
      <c r="R42" s="31">
        <f t="shared" si="8"/>
        <v>0</v>
      </c>
      <c r="S42" s="31">
        <f t="shared" si="9"/>
        <v>0</v>
      </c>
      <c r="T42" s="25" t="str">
        <f t="shared" si="10"/>
        <v/>
      </c>
    </row>
    <row r="43" spans="2:20" s="25" customFormat="1" ht="17.45" customHeight="1" x14ac:dyDescent="0.2">
      <c r="B43" s="43"/>
      <c r="C43" s="28" t="str">
        <f>IFERROR(VLOOKUP(B43,Data!$B$3:$D$79,2,FALSE),"")</f>
        <v/>
      </c>
      <c r="D43" s="44"/>
      <c r="E43" s="29"/>
      <c r="F43" s="29"/>
      <c r="G43" s="66" t="str">
        <f>IF(D43="","",IF($D$3:$D$200="ลาคลอด",F43-E43,NETWORKDAYS(E43,F43,Holidays!$B$2:$B$50)))</f>
        <v/>
      </c>
      <c r="I43" s="30" t="str">
        <f>IF(Data!C43="","",Data!C43)</f>
        <v>นายตัวอย่าง 1 สกุลดี 41</v>
      </c>
      <c r="J43" s="31">
        <f t="shared" si="0"/>
        <v>0</v>
      </c>
      <c r="K43" s="31">
        <f t="shared" si="1"/>
        <v>0</v>
      </c>
      <c r="L43" s="31">
        <f t="shared" si="2"/>
        <v>0</v>
      </c>
      <c r="M43" s="31">
        <f t="shared" si="3"/>
        <v>0</v>
      </c>
      <c r="N43" s="31">
        <f t="shared" si="4"/>
        <v>0</v>
      </c>
      <c r="O43" s="31">
        <f t="shared" si="5"/>
        <v>0</v>
      </c>
      <c r="P43" s="31">
        <f t="shared" si="6"/>
        <v>0</v>
      </c>
      <c r="Q43" s="31">
        <f t="shared" si="7"/>
        <v>0</v>
      </c>
      <c r="R43" s="31">
        <f t="shared" si="8"/>
        <v>0</v>
      </c>
      <c r="S43" s="31">
        <f t="shared" si="9"/>
        <v>0</v>
      </c>
      <c r="T43" s="25" t="str">
        <f t="shared" si="10"/>
        <v/>
      </c>
    </row>
    <row r="44" spans="2:20" s="25" customFormat="1" ht="17.45" customHeight="1" x14ac:dyDescent="0.2">
      <c r="B44" s="43"/>
      <c r="C44" s="28" t="str">
        <f>IFERROR(VLOOKUP(B44,Data!$B$3:$D$79,2,FALSE),"")</f>
        <v/>
      </c>
      <c r="D44" s="44"/>
      <c r="E44" s="29"/>
      <c r="F44" s="29"/>
      <c r="G44" s="66" t="str">
        <f>IF(D44="","",IF($D$3:$D$200="ลาคลอด",F44-E44,NETWORKDAYS(E44,F44,Holidays!$B$2:$B$50)))</f>
        <v/>
      </c>
      <c r="I44" s="30" t="str">
        <f>IF(Data!C44="","",Data!C44)</f>
        <v>นายตัวอย่าง 1 สกุลดี 42</v>
      </c>
      <c r="J44" s="31">
        <f t="shared" si="0"/>
        <v>0</v>
      </c>
      <c r="K44" s="31">
        <f t="shared" si="1"/>
        <v>0</v>
      </c>
      <c r="L44" s="31">
        <f t="shared" si="2"/>
        <v>0</v>
      </c>
      <c r="M44" s="31">
        <f t="shared" si="3"/>
        <v>0</v>
      </c>
      <c r="N44" s="31">
        <f t="shared" si="4"/>
        <v>0</v>
      </c>
      <c r="O44" s="31">
        <f t="shared" si="5"/>
        <v>0</v>
      </c>
      <c r="P44" s="31">
        <f t="shared" si="6"/>
        <v>0</v>
      </c>
      <c r="Q44" s="31">
        <f t="shared" si="7"/>
        <v>0</v>
      </c>
      <c r="R44" s="31">
        <f t="shared" si="8"/>
        <v>0</v>
      </c>
      <c r="S44" s="31">
        <f t="shared" si="9"/>
        <v>0</v>
      </c>
      <c r="T44" s="25" t="str">
        <f t="shared" si="10"/>
        <v/>
      </c>
    </row>
    <row r="45" spans="2:20" s="25" customFormat="1" ht="17.45" customHeight="1" x14ac:dyDescent="0.2">
      <c r="B45" s="43"/>
      <c r="C45" s="28" t="str">
        <f>IFERROR(VLOOKUP(B45,Data!$B$3:$D$79,2,FALSE),"")</f>
        <v/>
      </c>
      <c r="D45" s="44"/>
      <c r="E45" s="29"/>
      <c r="F45" s="29"/>
      <c r="G45" s="66" t="str">
        <f>IF(D45="","",IF($D$3:$D$200="ลาคลอด",F45-E45,NETWORKDAYS(E45,F45,Holidays!$B$2:$B$50)))</f>
        <v/>
      </c>
      <c r="I45" s="30" t="str">
        <f>IF(Data!C45="","",Data!C45)</f>
        <v>นายตัวอย่าง 1 สกุลดี 43</v>
      </c>
      <c r="J45" s="31">
        <f t="shared" si="0"/>
        <v>0</v>
      </c>
      <c r="K45" s="31">
        <f t="shared" si="1"/>
        <v>0</v>
      </c>
      <c r="L45" s="31">
        <f t="shared" si="2"/>
        <v>1</v>
      </c>
      <c r="M45" s="31">
        <f t="shared" si="3"/>
        <v>1</v>
      </c>
      <c r="N45" s="31">
        <f t="shared" si="4"/>
        <v>0</v>
      </c>
      <c r="O45" s="31">
        <f t="shared" si="5"/>
        <v>0</v>
      </c>
      <c r="P45" s="31">
        <f t="shared" si="6"/>
        <v>0</v>
      </c>
      <c r="Q45" s="31">
        <f t="shared" si="7"/>
        <v>0</v>
      </c>
      <c r="R45" s="31">
        <f t="shared" si="8"/>
        <v>1</v>
      </c>
      <c r="S45" s="31">
        <f t="shared" si="9"/>
        <v>1</v>
      </c>
      <c r="T45" s="25" t="str">
        <f t="shared" si="10"/>
        <v/>
      </c>
    </row>
    <row r="46" spans="2:20" s="25" customFormat="1" ht="17.45" customHeight="1" x14ac:dyDescent="0.2">
      <c r="B46" s="43"/>
      <c r="C46" s="28" t="str">
        <f>IFERROR(VLOOKUP(B46,Data!$B$3:$D$79,2,FALSE),"")</f>
        <v/>
      </c>
      <c r="D46" s="44"/>
      <c r="E46" s="29"/>
      <c r="F46" s="29"/>
      <c r="G46" s="66" t="str">
        <f>IF(D46="","",IF($D$3:$D$200="ลาคลอด",F46-E46,NETWORKDAYS(E46,F46,Holidays!$B$2:$B$50)))</f>
        <v/>
      </c>
      <c r="I46" s="30" t="str">
        <f>IF(Data!C46="","",Data!C46)</f>
        <v>นายตัวอย่าง 1 สกุลดี 44</v>
      </c>
      <c r="J46" s="31">
        <f t="shared" si="0"/>
        <v>0</v>
      </c>
      <c r="K46" s="31">
        <f t="shared" si="1"/>
        <v>0</v>
      </c>
      <c r="L46" s="31">
        <f t="shared" si="2"/>
        <v>1</v>
      </c>
      <c r="M46" s="31">
        <f t="shared" si="3"/>
        <v>1</v>
      </c>
      <c r="N46" s="31">
        <f t="shared" si="4"/>
        <v>0</v>
      </c>
      <c r="O46" s="31">
        <f t="shared" si="5"/>
        <v>0</v>
      </c>
      <c r="P46" s="31">
        <f t="shared" si="6"/>
        <v>0</v>
      </c>
      <c r="Q46" s="31">
        <f t="shared" si="7"/>
        <v>0</v>
      </c>
      <c r="R46" s="31">
        <f t="shared" si="8"/>
        <v>1</v>
      </c>
      <c r="S46" s="31">
        <f t="shared" si="9"/>
        <v>1</v>
      </c>
      <c r="T46" s="25" t="str">
        <f t="shared" si="10"/>
        <v/>
      </c>
    </row>
    <row r="47" spans="2:20" s="25" customFormat="1" ht="17.45" customHeight="1" x14ac:dyDescent="0.2">
      <c r="B47" s="43"/>
      <c r="C47" s="28" t="str">
        <f>IFERROR(VLOOKUP(B47,Data!$B$3:$D$79,2,FALSE),"")</f>
        <v/>
      </c>
      <c r="D47" s="44"/>
      <c r="E47" s="29"/>
      <c r="F47" s="29"/>
      <c r="G47" s="66" t="str">
        <f>IF(D47="","",IF($D$3:$D$200="ลาคลอด",F47-E47,NETWORKDAYS(E47,F47,Holidays!$B$2:$B$50)))</f>
        <v/>
      </c>
      <c r="I47" s="30" t="str">
        <f>IF(Data!C47="","",Data!C47)</f>
        <v>นายตัวอย่าง 1 สกุลดี 45</v>
      </c>
      <c r="J47" s="31">
        <f t="shared" si="0"/>
        <v>1</v>
      </c>
      <c r="K47" s="31">
        <f t="shared" si="1"/>
        <v>1</v>
      </c>
      <c r="L47" s="31">
        <f t="shared" si="2"/>
        <v>1</v>
      </c>
      <c r="M47" s="31">
        <f t="shared" si="3"/>
        <v>1</v>
      </c>
      <c r="N47" s="31">
        <f t="shared" si="4"/>
        <v>0</v>
      </c>
      <c r="O47" s="31">
        <f t="shared" si="5"/>
        <v>0</v>
      </c>
      <c r="P47" s="31">
        <f t="shared" si="6"/>
        <v>0</v>
      </c>
      <c r="Q47" s="31">
        <f t="shared" si="7"/>
        <v>0</v>
      </c>
      <c r="R47" s="31">
        <f t="shared" si="8"/>
        <v>2</v>
      </c>
      <c r="S47" s="31">
        <f t="shared" si="9"/>
        <v>2</v>
      </c>
      <c r="T47" s="25" t="str">
        <f t="shared" si="10"/>
        <v/>
      </c>
    </row>
    <row r="48" spans="2:20" s="25" customFormat="1" ht="17.45" customHeight="1" x14ac:dyDescent="0.2">
      <c r="B48" s="43"/>
      <c r="C48" s="28" t="str">
        <f>IFERROR(VLOOKUP(B48,Data!$B$3:$D$79,2,FALSE),"")</f>
        <v/>
      </c>
      <c r="D48" s="44"/>
      <c r="E48" s="29"/>
      <c r="F48" s="29"/>
      <c r="G48" s="66" t="str">
        <f>IF(D48="","",IF($D$3:$D$200="ลาคลอด",F48-E48,NETWORKDAYS(E48,F48,Holidays!$B$2:$B$50)))</f>
        <v/>
      </c>
      <c r="I48" s="30" t="str">
        <f>IF(Data!C48="","",Data!C48)</f>
        <v>นายตัวอย่าง 1 สกุลดี 46</v>
      </c>
      <c r="J48" s="31">
        <f t="shared" si="0"/>
        <v>0</v>
      </c>
      <c r="K48" s="31">
        <f t="shared" si="1"/>
        <v>0</v>
      </c>
      <c r="L48" s="31">
        <f t="shared" si="2"/>
        <v>0</v>
      </c>
      <c r="M48" s="31">
        <f t="shared" si="3"/>
        <v>0</v>
      </c>
      <c r="N48" s="31">
        <f t="shared" si="4"/>
        <v>0</v>
      </c>
      <c r="O48" s="31">
        <f t="shared" si="5"/>
        <v>0</v>
      </c>
      <c r="P48" s="31">
        <f t="shared" si="6"/>
        <v>0</v>
      </c>
      <c r="Q48" s="31">
        <f t="shared" si="7"/>
        <v>0</v>
      </c>
      <c r="R48" s="31">
        <f t="shared" si="8"/>
        <v>0</v>
      </c>
      <c r="S48" s="31">
        <f t="shared" si="9"/>
        <v>0</v>
      </c>
      <c r="T48" s="25" t="str">
        <f t="shared" si="10"/>
        <v/>
      </c>
    </row>
    <row r="49" spans="2:20" s="25" customFormat="1" ht="17.45" customHeight="1" x14ac:dyDescent="0.2">
      <c r="B49" s="43"/>
      <c r="C49" s="28" t="str">
        <f>IFERROR(VLOOKUP(B49,Data!$B$3:$D$79,2,FALSE),"")</f>
        <v/>
      </c>
      <c r="D49" s="44"/>
      <c r="E49" s="29"/>
      <c r="F49" s="29"/>
      <c r="G49" s="66" t="str">
        <f>IF(D49="","",IF($D$3:$D$200="ลาคลอด",F49-E49,NETWORKDAYS(E49,F49,Holidays!$B$2:$B$50)))</f>
        <v/>
      </c>
      <c r="I49" s="30" t="str">
        <f>IF(Data!C49="","",Data!C49)</f>
        <v>นายตัวอย่าง 1 สกุลดี 47</v>
      </c>
      <c r="J49" s="31">
        <f t="shared" si="0"/>
        <v>0</v>
      </c>
      <c r="K49" s="31">
        <f t="shared" si="1"/>
        <v>0</v>
      </c>
      <c r="L49" s="31">
        <f t="shared" si="2"/>
        <v>1</v>
      </c>
      <c r="M49" s="31">
        <f t="shared" si="3"/>
        <v>3</v>
      </c>
      <c r="N49" s="31">
        <f t="shared" si="4"/>
        <v>0</v>
      </c>
      <c r="O49" s="31">
        <f t="shared" si="5"/>
        <v>0</v>
      </c>
      <c r="P49" s="31">
        <f t="shared" si="6"/>
        <v>0</v>
      </c>
      <c r="Q49" s="31">
        <f t="shared" si="7"/>
        <v>0</v>
      </c>
      <c r="R49" s="31">
        <f t="shared" si="8"/>
        <v>1</v>
      </c>
      <c r="S49" s="31">
        <f t="shared" si="9"/>
        <v>3</v>
      </c>
      <c r="T49" s="25" t="str">
        <f t="shared" si="10"/>
        <v/>
      </c>
    </row>
    <row r="50" spans="2:20" s="25" customFormat="1" ht="17.45" customHeight="1" x14ac:dyDescent="0.2">
      <c r="B50" s="43"/>
      <c r="C50" s="28" t="str">
        <f>IFERROR(VLOOKUP(B50,Data!$B$3:$D$79,2,FALSE),"")</f>
        <v/>
      </c>
      <c r="D50" s="44"/>
      <c r="E50" s="29"/>
      <c r="F50" s="29"/>
      <c r="G50" s="66" t="str">
        <f>IF(D50="","",IF($D$3:$D$200="ลาคลอด",F50-E50,NETWORKDAYS(E50,F50,Holidays!$B$2:$B$50)))</f>
        <v/>
      </c>
      <c r="I50" s="30" t="str">
        <f>IF(Data!C50="","",Data!C50)</f>
        <v/>
      </c>
      <c r="J50" s="31" t="str">
        <f t="shared" si="0"/>
        <v/>
      </c>
      <c r="K50" s="31" t="str">
        <f t="shared" si="1"/>
        <v/>
      </c>
      <c r="L50" s="31" t="str">
        <f t="shared" si="2"/>
        <v/>
      </c>
      <c r="M50" s="31" t="str">
        <f t="shared" si="3"/>
        <v/>
      </c>
      <c r="N50" s="31" t="str">
        <f t="shared" si="4"/>
        <v/>
      </c>
      <c r="O50" s="31" t="str">
        <f t="shared" si="5"/>
        <v/>
      </c>
      <c r="P50" s="31" t="str">
        <f t="shared" si="6"/>
        <v/>
      </c>
      <c r="Q50" s="31" t="str">
        <f t="shared" si="7"/>
        <v/>
      </c>
      <c r="R50" s="31" t="str">
        <f t="shared" si="8"/>
        <v/>
      </c>
      <c r="S50" s="31" t="str">
        <f t="shared" si="9"/>
        <v/>
      </c>
      <c r="T50" s="25" t="str">
        <f t="shared" si="10"/>
        <v/>
      </c>
    </row>
    <row r="51" spans="2:20" s="25" customFormat="1" ht="17.45" customHeight="1" x14ac:dyDescent="0.2">
      <c r="B51" s="43"/>
      <c r="C51" s="28" t="str">
        <f>IFERROR(VLOOKUP(B51,Data!$B$3:$D$79,2,FALSE),"")</f>
        <v/>
      </c>
      <c r="D51" s="44"/>
      <c r="E51" s="29"/>
      <c r="F51" s="29"/>
      <c r="G51" s="66" t="str">
        <f>IF(D51="","",IF($D$3:$D$200="ลาคลอด",F51-E51,NETWORKDAYS(E51,F51,Holidays!$B$2:$B$50)))</f>
        <v/>
      </c>
      <c r="I51" s="30" t="str">
        <f>IF(Data!C51="","",Data!C51)</f>
        <v/>
      </c>
      <c r="J51" s="31" t="str">
        <f t="shared" si="0"/>
        <v/>
      </c>
      <c r="K51" s="31" t="str">
        <f t="shared" si="1"/>
        <v/>
      </c>
      <c r="L51" s="31" t="str">
        <f t="shared" si="2"/>
        <v/>
      </c>
      <c r="M51" s="31" t="str">
        <f t="shared" si="3"/>
        <v/>
      </c>
      <c r="N51" s="31" t="str">
        <f t="shared" si="4"/>
        <v/>
      </c>
      <c r="O51" s="31" t="str">
        <f t="shared" si="5"/>
        <v/>
      </c>
      <c r="P51" s="31" t="str">
        <f t="shared" si="6"/>
        <v/>
      </c>
      <c r="Q51" s="31" t="str">
        <f t="shared" si="7"/>
        <v/>
      </c>
      <c r="R51" s="31" t="str">
        <f t="shared" si="8"/>
        <v/>
      </c>
      <c r="S51" s="31" t="str">
        <f t="shared" si="9"/>
        <v/>
      </c>
      <c r="T51" s="25" t="str">
        <f t="shared" si="10"/>
        <v/>
      </c>
    </row>
    <row r="52" spans="2:20" s="25" customFormat="1" ht="17.45" customHeight="1" x14ac:dyDescent="0.2">
      <c r="B52" s="43"/>
      <c r="C52" s="28" t="str">
        <f>IFERROR(VLOOKUP(B52,Data!$B$3:$D$79,2,FALSE),"")</f>
        <v/>
      </c>
      <c r="D52" s="44"/>
      <c r="E52" s="29"/>
      <c r="F52" s="29"/>
      <c r="G52" s="66" t="str">
        <f>IF(D52="","",IF($D$3:$D$200="ลาคลอด",F52-E52,NETWORKDAYS(E52,F52,Holidays!$B$2:$B$50)))</f>
        <v/>
      </c>
      <c r="I52" s="30" t="str">
        <f>IF(Data!C52="","",Data!C52)</f>
        <v/>
      </c>
      <c r="J52" s="31" t="str">
        <f t="shared" si="0"/>
        <v/>
      </c>
      <c r="K52" s="31" t="str">
        <f t="shared" si="1"/>
        <v/>
      </c>
      <c r="L52" s="31" t="str">
        <f t="shared" si="2"/>
        <v/>
      </c>
      <c r="M52" s="31" t="str">
        <f t="shared" si="3"/>
        <v/>
      </c>
      <c r="N52" s="31" t="str">
        <f t="shared" si="4"/>
        <v/>
      </c>
      <c r="O52" s="31" t="str">
        <f t="shared" si="5"/>
        <v/>
      </c>
      <c r="P52" s="31" t="str">
        <f t="shared" si="6"/>
        <v/>
      </c>
      <c r="Q52" s="31" t="str">
        <f t="shared" si="7"/>
        <v/>
      </c>
      <c r="R52" s="31" t="str">
        <f t="shared" si="8"/>
        <v/>
      </c>
      <c r="S52" s="31" t="str">
        <f t="shared" si="9"/>
        <v/>
      </c>
      <c r="T52" s="25" t="str">
        <f t="shared" si="10"/>
        <v/>
      </c>
    </row>
    <row r="53" spans="2:20" s="25" customFormat="1" ht="17.45" customHeight="1" x14ac:dyDescent="0.2">
      <c r="B53" s="43"/>
      <c r="C53" s="28" t="str">
        <f>IFERROR(VLOOKUP(B53,Data!$B$3:$D$79,2,FALSE),"")</f>
        <v/>
      </c>
      <c r="D53" s="44"/>
      <c r="E53" s="29"/>
      <c r="F53" s="29"/>
      <c r="G53" s="66" t="str">
        <f>IF(D53="","",IF($D$3:$D$200="ลาคลอด",F53-E53,NETWORKDAYS(E53,F53,Holidays!$B$2:$B$50)))</f>
        <v/>
      </c>
      <c r="I53" s="30" t="str">
        <f>IF(Data!C53="","",Data!C53)</f>
        <v/>
      </c>
      <c r="J53" s="31" t="str">
        <f t="shared" si="0"/>
        <v/>
      </c>
      <c r="K53" s="31" t="str">
        <f t="shared" si="1"/>
        <v/>
      </c>
      <c r="L53" s="31" t="str">
        <f t="shared" si="2"/>
        <v/>
      </c>
      <c r="M53" s="31" t="str">
        <f t="shared" si="3"/>
        <v/>
      </c>
      <c r="N53" s="31" t="str">
        <f t="shared" si="4"/>
        <v/>
      </c>
      <c r="O53" s="31" t="str">
        <f t="shared" si="5"/>
        <v/>
      </c>
      <c r="P53" s="31" t="str">
        <f t="shared" si="6"/>
        <v/>
      </c>
      <c r="Q53" s="31" t="str">
        <f t="shared" si="7"/>
        <v/>
      </c>
      <c r="R53" s="31" t="str">
        <f t="shared" si="8"/>
        <v/>
      </c>
      <c r="S53" s="31" t="str">
        <f t="shared" si="9"/>
        <v/>
      </c>
      <c r="T53" s="25" t="str">
        <f t="shared" si="10"/>
        <v/>
      </c>
    </row>
    <row r="54" spans="2:20" s="25" customFormat="1" ht="17.45" customHeight="1" x14ac:dyDescent="0.2">
      <c r="B54" s="43"/>
      <c r="C54" s="28" t="str">
        <f>IFERROR(VLOOKUP(B54,Data!$B$3:$D$79,2,FALSE),"")</f>
        <v/>
      </c>
      <c r="D54" s="44"/>
      <c r="E54" s="29"/>
      <c r="F54" s="29"/>
      <c r="G54" s="66" t="str">
        <f>IF(D54="","",IF($D$3:$D$200="ลาคลอด",F54-E54,NETWORKDAYS(E54,F54,Holidays!$B$2:$B$50)))</f>
        <v/>
      </c>
      <c r="I54" s="30" t="str">
        <f>IF(Data!C54="","",Data!C54)</f>
        <v/>
      </c>
      <c r="J54" s="31" t="str">
        <f t="shared" si="0"/>
        <v/>
      </c>
      <c r="K54" s="31" t="str">
        <f t="shared" si="1"/>
        <v/>
      </c>
      <c r="L54" s="31" t="str">
        <f t="shared" si="2"/>
        <v/>
      </c>
      <c r="M54" s="31" t="str">
        <f t="shared" si="3"/>
        <v/>
      </c>
      <c r="N54" s="31" t="str">
        <f t="shared" si="4"/>
        <v/>
      </c>
      <c r="O54" s="31" t="str">
        <f t="shared" si="5"/>
        <v/>
      </c>
      <c r="P54" s="31" t="str">
        <f t="shared" si="6"/>
        <v/>
      </c>
      <c r="Q54" s="31" t="str">
        <f t="shared" si="7"/>
        <v/>
      </c>
      <c r="R54" s="31" t="str">
        <f t="shared" si="8"/>
        <v/>
      </c>
      <c r="S54" s="31" t="str">
        <f t="shared" si="9"/>
        <v/>
      </c>
      <c r="T54" s="25" t="str">
        <f t="shared" si="10"/>
        <v/>
      </c>
    </row>
    <row r="55" spans="2:20" s="25" customFormat="1" ht="17.45" customHeight="1" x14ac:dyDescent="0.2">
      <c r="B55" s="43"/>
      <c r="C55" s="28" t="str">
        <f>IFERROR(VLOOKUP(B55,Data!$B$3:$D$79,2,FALSE),"")</f>
        <v/>
      </c>
      <c r="D55" s="44"/>
      <c r="E55" s="29"/>
      <c r="F55" s="29"/>
      <c r="G55" s="66" t="str">
        <f>IF(D55="","",IF($D$3:$D$200="ลาคลอด",F55-E55,NETWORKDAYS(E55,F55,Holidays!$B$2:$B$50)))</f>
        <v/>
      </c>
      <c r="I55" s="30" t="str">
        <f>IF(Data!C55="","",Data!C55)</f>
        <v/>
      </c>
      <c r="J55" s="31" t="str">
        <f t="shared" si="0"/>
        <v/>
      </c>
      <c r="K55" s="31" t="str">
        <f t="shared" si="1"/>
        <v/>
      </c>
      <c r="L55" s="31" t="str">
        <f t="shared" si="2"/>
        <v/>
      </c>
      <c r="M55" s="31" t="str">
        <f t="shared" si="3"/>
        <v/>
      </c>
      <c r="N55" s="31" t="str">
        <f t="shared" si="4"/>
        <v/>
      </c>
      <c r="O55" s="31" t="str">
        <f t="shared" si="5"/>
        <v/>
      </c>
      <c r="P55" s="31" t="str">
        <f t="shared" si="6"/>
        <v/>
      </c>
      <c r="Q55" s="31" t="str">
        <f t="shared" si="7"/>
        <v/>
      </c>
      <c r="R55" s="31" t="str">
        <f t="shared" si="8"/>
        <v/>
      </c>
      <c r="S55" s="31" t="str">
        <f t="shared" si="9"/>
        <v/>
      </c>
      <c r="T55" s="25" t="str">
        <f t="shared" si="10"/>
        <v/>
      </c>
    </row>
    <row r="56" spans="2:20" s="25" customFormat="1" ht="17.45" customHeight="1" x14ac:dyDescent="0.2">
      <c r="B56" s="43"/>
      <c r="C56" s="28" t="str">
        <f>IFERROR(VLOOKUP(B56,Data!$B$3:$D$79,2,FALSE),"")</f>
        <v/>
      </c>
      <c r="D56" s="44"/>
      <c r="E56" s="29"/>
      <c r="F56" s="29"/>
      <c r="G56" s="66" t="str">
        <f>IF(D56="","",IF($D$3:$D$200="ลาคลอด",F56-E56,NETWORKDAYS(E56,F56,Holidays!$B$2:$B$50)))</f>
        <v/>
      </c>
      <c r="I56" s="30" t="str">
        <f>IF(Data!C56="","",Data!C56)</f>
        <v/>
      </c>
      <c r="J56" s="31" t="str">
        <f t="shared" si="0"/>
        <v/>
      </c>
      <c r="K56" s="31" t="str">
        <f t="shared" si="1"/>
        <v/>
      </c>
      <c r="L56" s="31" t="str">
        <f t="shared" si="2"/>
        <v/>
      </c>
      <c r="M56" s="31" t="str">
        <f t="shared" si="3"/>
        <v/>
      </c>
      <c r="N56" s="31" t="str">
        <f t="shared" si="4"/>
        <v/>
      </c>
      <c r="O56" s="31" t="str">
        <f t="shared" si="5"/>
        <v/>
      </c>
      <c r="P56" s="31" t="str">
        <f t="shared" si="6"/>
        <v/>
      </c>
      <c r="Q56" s="31" t="str">
        <f t="shared" si="7"/>
        <v/>
      </c>
      <c r="R56" s="31" t="str">
        <f t="shared" si="8"/>
        <v/>
      </c>
      <c r="S56" s="31" t="str">
        <f t="shared" si="9"/>
        <v/>
      </c>
      <c r="T56" s="25" t="str">
        <f t="shared" si="10"/>
        <v/>
      </c>
    </row>
    <row r="57" spans="2:20" s="25" customFormat="1" ht="17.45" customHeight="1" x14ac:dyDescent="0.2">
      <c r="B57" s="43"/>
      <c r="C57" s="28" t="str">
        <f>IFERROR(VLOOKUP(B57,Data!$B$3:$D$79,2,FALSE),"")</f>
        <v/>
      </c>
      <c r="D57" s="44"/>
      <c r="E57" s="29"/>
      <c r="F57" s="29"/>
      <c r="G57" s="66" t="str">
        <f>IF(D57="","",IF($D$3:$D$200="ลาคลอด",F57-E57,NETWORKDAYS(E57,F57,Holidays!$B$2:$B$50)))</f>
        <v/>
      </c>
      <c r="I57" s="30" t="str">
        <f>IF(Data!C57="","",Data!C57)</f>
        <v/>
      </c>
      <c r="J57" s="31" t="str">
        <f t="shared" si="0"/>
        <v/>
      </c>
      <c r="K57" s="31" t="str">
        <f t="shared" si="1"/>
        <v/>
      </c>
      <c r="L57" s="31" t="str">
        <f t="shared" si="2"/>
        <v/>
      </c>
      <c r="M57" s="31" t="str">
        <f t="shared" si="3"/>
        <v/>
      </c>
      <c r="N57" s="31" t="str">
        <f t="shared" si="4"/>
        <v/>
      </c>
      <c r="O57" s="31" t="str">
        <f t="shared" si="5"/>
        <v/>
      </c>
      <c r="P57" s="31" t="str">
        <f t="shared" si="6"/>
        <v/>
      </c>
      <c r="Q57" s="31" t="str">
        <f t="shared" si="7"/>
        <v/>
      </c>
      <c r="R57" s="31" t="str">
        <f t="shared" si="8"/>
        <v/>
      </c>
      <c r="S57" s="31" t="str">
        <f t="shared" si="9"/>
        <v/>
      </c>
      <c r="T57" s="25" t="str">
        <f t="shared" si="10"/>
        <v/>
      </c>
    </row>
    <row r="58" spans="2:20" s="25" customFormat="1" ht="17.45" customHeight="1" x14ac:dyDescent="0.2">
      <c r="B58" s="43"/>
      <c r="C58" s="28" t="str">
        <f>IFERROR(VLOOKUP(B58,Data!$B$3:$D$79,2,FALSE),"")</f>
        <v/>
      </c>
      <c r="D58" s="44"/>
      <c r="E58" s="29"/>
      <c r="F58" s="29"/>
      <c r="G58" s="66" t="str">
        <f>IF(D58="","",IF($D$3:$D$200="ลาคลอด",F58-E58,NETWORKDAYS(E58,F58,Holidays!$B$2:$B$50)))</f>
        <v/>
      </c>
      <c r="I58" s="30" t="str">
        <f>IF(Data!C58="","",Data!C58)</f>
        <v/>
      </c>
      <c r="J58" s="31" t="str">
        <f t="shared" si="0"/>
        <v/>
      </c>
      <c r="K58" s="31" t="str">
        <f t="shared" si="1"/>
        <v/>
      </c>
      <c r="L58" s="31" t="str">
        <f t="shared" si="2"/>
        <v/>
      </c>
      <c r="M58" s="31" t="str">
        <f t="shared" si="3"/>
        <v/>
      </c>
      <c r="N58" s="31" t="str">
        <f t="shared" si="4"/>
        <v/>
      </c>
      <c r="O58" s="31" t="str">
        <f t="shared" si="5"/>
        <v/>
      </c>
      <c r="P58" s="31" t="str">
        <f t="shared" si="6"/>
        <v/>
      </c>
      <c r="Q58" s="31" t="str">
        <f t="shared" si="7"/>
        <v/>
      </c>
      <c r="R58" s="31" t="str">
        <f t="shared" si="8"/>
        <v/>
      </c>
      <c r="S58" s="31" t="str">
        <f t="shared" si="9"/>
        <v/>
      </c>
      <c r="T58" s="25" t="str">
        <f t="shared" si="10"/>
        <v/>
      </c>
    </row>
    <row r="59" spans="2:20" s="25" customFormat="1" ht="17.45" customHeight="1" x14ac:dyDescent="0.2">
      <c r="B59" s="43"/>
      <c r="C59" s="28" t="str">
        <f>IFERROR(VLOOKUP(B59,Data!$B$3:$D$79,2,FALSE),"")</f>
        <v/>
      </c>
      <c r="D59" s="44"/>
      <c r="E59" s="29"/>
      <c r="F59" s="29"/>
      <c r="G59" s="66" t="str">
        <f>IF(D59="","",IF($D$3:$D$200="ลาคลอด",F59-E59,NETWORKDAYS(E59,F59,Holidays!$B$2:$B$50)))</f>
        <v/>
      </c>
      <c r="I59" s="30" t="str">
        <f>IF(Data!C59="","",Data!C59)</f>
        <v/>
      </c>
      <c r="J59" s="31" t="str">
        <f t="shared" si="0"/>
        <v/>
      </c>
      <c r="K59" s="31" t="str">
        <f t="shared" si="1"/>
        <v/>
      </c>
      <c r="L59" s="31" t="str">
        <f t="shared" si="2"/>
        <v/>
      </c>
      <c r="M59" s="31" t="str">
        <f t="shared" si="3"/>
        <v/>
      </c>
      <c r="N59" s="31" t="str">
        <f t="shared" si="4"/>
        <v/>
      </c>
      <c r="O59" s="31" t="str">
        <f t="shared" si="5"/>
        <v/>
      </c>
      <c r="P59" s="31" t="str">
        <f t="shared" si="6"/>
        <v/>
      </c>
      <c r="Q59" s="31" t="str">
        <f t="shared" si="7"/>
        <v/>
      </c>
      <c r="R59" s="31" t="str">
        <f t="shared" si="8"/>
        <v/>
      </c>
      <c r="S59" s="31" t="str">
        <f t="shared" si="9"/>
        <v/>
      </c>
      <c r="T59" s="25" t="str">
        <f t="shared" si="10"/>
        <v/>
      </c>
    </row>
    <row r="60" spans="2:20" s="25" customFormat="1" ht="17.45" customHeight="1" x14ac:dyDescent="0.2">
      <c r="B60" s="43"/>
      <c r="C60" s="28" t="str">
        <f>IFERROR(VLOOKUP(B60,Data!$B$3:$D$79,2,FALSE),"")</f>
        <v/>
      </c>
      <c r="D60" s="44"/>
      <c r="E60" s="29"/>
      <c r="F60" s="29"/>
      <c r="G60" s="66" t="str">
        <f>IF(D60="","",IF($D$3:$D$200="ลาคลอด",F60-E60,NETWORKDAYS(E60,F60,Holidays!$B$2:$B$50)))</f>
        <v/>
      </c>
      <c r="I60" s="30" t="str">
        <f>IF(Data!C60="","",Data!C60)</f>
        <v/>
      </c>
      <c r="J60" s="31" t="str">
        <f t="shared" si="0"/>
        <v/>
      </c>
      <c r="K60" s="31" t="str">
        <f t="shared" si="1"/>
        <v/>
      </c>
      <c r="L60" s="31" t="str">
        <f t="shared" si="2"/>
        <v/>
      </c>
      <c r="M60" s="31" t="str">
        <f t="shared" si="3"/>
        <v/>
      </c>
      <c r="N60" s="31" t="str">
        <f t="shared" si="4"/>
        <v/>
      </c>
      <c r="O60" s="31" t="str">
        <f t="shared" si="5"/>
        <v/>
      </c>
      <c r="P60" s="31" t="str">
        <f t="shared" si="6"/>
        <v/>
      </c>
      <c r="Q60" s="31" t="str">
        <f t="shared" si="7"/>
        <v/>
      </c>
      <c r="R60" s="31" t="str">
        <f t="shared" si="8"/>
        <v/>
      </c>
      <c r="S60" s="31" t="str">
        <f t="shared" si="9"/>
        <v/>
      </c>
      <c r="T60" s="25" t="str">
        <f t="shared" si="10"/>
        <v/>
      </c>
    </row>
    <row r="61" spans="2:20" s="25" customFormat="1" ht="17.45" customHeight="1" x14ac:dyDescent="0.2">
      <c r="B61" s="43"/>
      <c r="C61" s="28" t="str">
        <f>IFERROR(VLOOKUP(B61,Data!$B$3:$D$79,2,FALSE),"")</f>
        <v/>
      </c>
      <c r="D61" s="44"/>
      <c r="E61" s="29"/>
      <c r="F61" s="29"/>
      <c r="G61" s="66" t="str">
        <f>IF(D61="","",IF($D$3:$D$200="ลาคลอด",F61-E61,NETWORKDAYS(E61,F61,Holidays!$B$2:$B$50)))</f>
        <v/>
      </c>
      <c r="I61" s="30" t="str">
        <f>IF(Data!C61="","",Data!C61)</f>
        <v/>
      </c>
      <c r="J61" s="31" t="str">
        <f t="shared" si="0"/>
        <v/>
      </c>
      <c r="K61" s="31" t="str">
        <f t="shared" si="1"/>
        <v/>
      </c>
      <c r="L61" s="31" t="str">
        <f t="shared" si="2"/>
        <v/>
      </c>
      <c r="M61" s="31" t="str">
        <f t="shared" si="3"/>
        <v/>
      </c>
      <c r="N61" s="31" t="str">
        <f t="shared" si="4"/>
        <v/>
      </c>
      <c r="O61" s="31" t="str">
        <f t="shared" si="5"/>
        <v/>
      </c>
      <c r="P61" s="31" t="str">
        <f t="shared" si="6"/>
        <v/>
      </c>
      <c r="Q61" s="31" t="str">
        <f t="shared" si="7"/>
        <v/>
      </c>
      <c r="R61" s="31" t="str">
        <f t="shared" si="8"/>
        <v/>
      </c>
      <c r="S61" s="31" t="str">
        <f t="shared" si="9"/>
        <v/>
      </c>
      <c r="T61" s="25" t="str">
        <f t="shared" si="10"/>
        <v/>
      </c>
    </row>
    <row r="62" spans="2:20" s="25" customFormat="1" ht="17.45" customHeight="1" x14ac:dyDescent="0.2">
      <c r="B62" s="43"/>
      <c r="C62" s="28" t="str">
        <f>IFERROR(VLOOKUP(B62,Data!$B$3:$D$79,2,FALSE),"")</f>
        <v/>
      </c>
      <c r="D62" s="44"/>
      <c r="E62" s="29"/>
      <c r="F62" s="29"/>
      <c r="G62" s="66" t="str">
        <f>IF(D62="","",IF($D$3:$D$200="ลาคลอด",F62-E62,NETWORKDAYS(E62,F62,Holidays!$B$2:$B$50)))</f>
        <v/>
      </c>
      <c r="I62" s="30" t="str">
        <f>IF(Data!C62="","",Data!C62)</f>
        <v/>
      </c>
      <c r="J62" s="31" t="str">
        <f t="shared" si="0"/>
        <v/>
      </c>
      <c r="K62" s="31" t="str">
        <f t="shared" si="1"/>
        <v/>
      </c>
      <c r="L62" s="31" t="str">
        <f t="shared" si="2"/>
        <v/>
      </c>
      <c r="M62" s="31" t="str">
        <f t="shared" si="3"/>
        <v/>
      </c>
      <c r="N62" s="31" t="str">
        <f t="shared" si="4"/>
        <v/>
      </c>
      <c r="O62" s="31" t="str">
        <f t="shared" si="5"/>
        <v/>
      </c>
      <c r="P62" s="31" t="str">
        <f t="shared" si="6"/>
        <v/>
      </c>
      <c r="Q62" s="31" t="str">
        <f t="shared" si="7"/>
        <v/>
      </c>
      <c r="R62" s="31" t="str">
        <f t="shared" si="8"/>
        <v/>
      </c>
      <c r="S62" s="31" t="str">
        <f t="shared" si="9"/>
        <v/>
      </c>
      <c r="T62" s="25" t="str">
        <f t="shared" si="10"/>
        <v/>
      </c>
    </row>
    <row r="63" spans="2:20" s="25" customFormat="1" ht="17.45" customHeight="1" x14ac:dyDescent="0.2">
      <c r="B63" s="43"/>
      <c r="C63" s="28" t="str">
        <f>IFERROR(VLOOKUP(B63,Data!$B$3:$D$79,2,FALSE),"")</f>
        <v/>
      </c>
      <c r="D63" s="44"/>
      <c r="E63" s="29"/>
      <c r="F63" s="29"/>
      <c r="G63" s="66" t="str">
        <f>IF(D63="","",IF($D$3:$D$200="ลาคลอด",F63-E63,NETWORKDAYS(E63,F63,Holidays!$B$2:$B$50)))</f>
        <v/>
      </c>
      <c r="I63" s="30" t="str">
        <f>IF(Data!C63="","",Data!C63)</f>
        <v/>
      </c>
      <c r="J63" s="31" t="str">
        <f t="shared" si="0"/>
        <v/>
      </c>
      <c r="K63" s="31" t="str">
        <f t="shared" si="1"/>
        <v/>
      </c>
      <c r="L63" s="31" t="str">
        <f t="shared" si="2"/>
        <v/>
      </c>
      <c r="M63" s="31" t="str">
        <f t="shared" si="3"/>
        <v/>
      </c>
      <c r="N63" s="31" t="str">
        <f t="shared" si="4"/>
        <v/>
      </c>
      <c r="O63" s="31" t="str">
        <f t="shared" si="5"/>
        <v/>
      </c>
      <c r="P63" s="31" t="str">
        <f t="shared" si="6"/>
        <v/>
      </c>
      <c r="Q63" s="31" t="str">
        <f t="shared" si="7"/>
        <v/>
      </c>
      <c r="R63" s="31" t="str">
        <f t="shared" si="8"/>
        <v/>
      </c>
      <c r="S63" s="31" t="str">
        <f t="shared" si="9"/>
        <v/>
      </c>
      <c r="T63" s="25" t="str">
        <f t="shared" si="10"/>
        <v/>
      </c>
    </row>
    <row r="64" spans="2:20" s="25" customFormat="1" ht="17.45" customHeight="1" x14ac:dyDescent="0.2">
      <c r="B64" s="43"/>
      <c r="C64" s="28" t="str">
        <f>IFERROR(VLOOKUP(B64,Data!$B$3:$D$79,2,FALSE),"")</f>
        <v/>
      </c>
      <c r="D64" s="44"/>
      <c r="E64" s="29"/>
      <c r="F64" s="29"/>
      <c r="G64" s="66" t="str">
        <f>IF(D64="","",IF($D$3:$D$200="ลาคลอด",F64-E64,NETWORKDAYS(E64,F64,Holidays!$B$2:$B$50)))</f>
        <v/>
      </c>
      <c r="I64" s="30" t="str">
        <f>IF(Data!C64="","",Data!C64)</f>
        <v/>
      </c>
      <c r="J64" s="31" t="str">
        <f t="shared" si="0"/>
        <v/>
      </c>
      <c r="K64" s="31" t="str">
        <f t="shared" si="1"/>
        <v/>
      </c>
      <c r="L64" s="31" t="str">
        <f t="shared" si="2"/>
        <v/>
      </c>
      <c r="M64" s="31" t="str">
        <f t="shared" si="3"/>
        <v/>
      </c>
      <c r="N64" s="31" t="str">
        <f t="shared" si="4"/>
        <v/>
      </c>
      <c r="O64" s="31" t="str">
        <f t="shared" si="5"/>
        <v/>
      </c>
      <c r="P64" s="31" t="str">
        <f t="shared" si="6"/>
        <v/>
      </c>
      <c r="Q64" s="31" t="str">
        <f t="shared" si="7"/>
        <v/>
      </c>
      <c r="R64" s="31" t="str">
        <f t="shared" si="8"/>
        <v/>
      </c>
      <c r="S64" s="31" t="str">
        <f t="shared" si="9"/>
        <v/>
      </c>
      <c r="T64" s="25" t="str">
        <f t="shared" si="10"/>
        <v/>
      </c>
    </row>
    <row r="65" spans="2:20" s="25" customFormat="1" ht="17.45" customHeight="1" x14ac:dyDescent="0.2">
      <c r="B65" s="43"/>
      <c r="C65" s="28" t="str">
        <f>IFERROR(VLOOKUP(B65,Data!$B$3:$D$79,2,FALSE),"")</f>
        <v/>
      </c>
      <c r="D65" s="44"/>
      <c r="E65" s="29"/>
      <c r="F65" s="29"/>
      <c r="G65" s="66" t="str">
        <f>IF(D65="","",IF($D$3:$D$200="ลาคลอด",F65-E65,NETWORKDAYS(E65,F65,Holidays!$B$2:$B$50)))</f>
        <v/>
      </c>
      <c r="I65" s="30" t="str">
        <f>IF(Data!C65="","",Data!C65)</f>
        <v/>
      </c>
      <c r="J65" s="31" t="str">
        <f t="shared" si="0"/>
        <v/>
      </c>
      <c r="K65" s="31" t="str">
        <f t="shared" si="1"/>
        <v/>
      </c>
      <c r="L65" s="31" t="str">
        <f t="shared" si="2"/>
        <v/>
      </c>
      <c r="M65" s="31" t="str">
        <f t="shared" si="3"/>
        <v/>
      </c>
      <c r="N65" s="31" t="str">
        <f t="shared" si="4"/>
        <v/>
      </c>
      <c r="O65" s="31" t="str">
        <f t="shared" si="5"/>
        <v/>
      </c>
      <c r="P65" s="31" t="str">
        <f t="shared" si="6"/>
        <v/>
      </c>
      <c r="Q65" s="31" t="str">
        <f t="shared" si="7"/>
        <v/>
      </c>
      <c r="R65" s="31" t="str">
        <f t="shared" si="8"/>
        <v/>
      </c>
      <c r="S65" s="31" t="str">
        <f t="shared" si="9"/>
        <v/>
      </c>
      <c r="T65" s="25" t="str">
        <f t="shared" si="10"/>
        <v/>
      </c>
    </row>
    <row r="66" spans="2:20" s="25" customFormat="1" ht="17.45" customHeight="1" x14ac:dyDescent="0.2">
      <c r="B66" s="43"/>
      <c r="C66" s="28" t="str">
        <f>IFERROR(VLOOKUP(B66,Data!$B$3:$D$79,2,FALSE),"")</f>
        <v/>
      </c>
      <c r="D66" s="44"/>
      <c r="E66" s="29"/>
      <c r="F66" s="29"/>
      <c r="G66" s="66" t="str">
        <f>IF(D66="","",IF($D$3:$D$200="ลาคลอด",F66-E66,NETWORKDAYS(E66,F66,Holidays!$B$2:$B$50)))</f>
        <v/>
      </c>
      <c r="I66" s="30" t="str">
        <f>IF(Data!C66="","",Data!C66)</f>
        <v/>
      </c>
      <c r="J66" s="31" t="str">
        <f t="shared" si="0"/>
        <v/>
      </c>
      <c r="K66" s="31" t="str">
        <f t="shared" si="1"/>
        <v/>
      </c>
      <c r="L66" s="31" t="str">
        <f t="shared" si="2"/>
        <v/>
      </c>
      <c r="M66" s="31" t="str">
        <f t="shared" si="3"/>
        <v/>
      </c>
      <c r="N66" s="31" t="str">
        <f t="shared" si="4"/>
        <v/>
      </c>
      <c r="O66" s="31" t="str">
        <f t="shared" si="5"/>
        <v/>
      </c>
      <c r="P66" s="31" t="str">
        <f t="shared" si="6"/>
        <v/>
      </c>
      <c r="Q66" s="31" t="str">
        <f t="shared" si="7"/>
        <v/>
      </c>
      <c r="R66" s="31" t="str">
        <f t="shared" si="8"/>
        <v/>
      </c>
      <c r="S66" s="31" t="str">
        <f t="shared" si="9"/>
        <v/>
      </c>
      <c r="T66" s="25" t="str">
        <f t="shared" si="10"/>
        <v/>
      </c>
    </row>
    <row r="67" spans="2:20" s="25" customFormat="1" ht="17.45" customHeight="1" x14ac:dyDescent="0.2">
      <c r="B67" s="43"/>
      <c r="C67" s="28" t="str">
        <f>IFERROR(VLOOKUP(B67,Data!$B$3:$D$79,2,FALSE),"")</f>
        <v/>
      </c>
      <c r="D67" s="44"/>
      <c r="E67" s="29"/>
      <c r="F67" s="29"/>
      <c r="G67" s="66" t="str">
        <f>IF(D67="","",IF($D$3:$D$200="ลาคลอด",F67-E67,NETWORKDAYS(E67,F67,Holidays!$B$2:$B$50)))</f>
        <v/>
      </c>
      <c r="I67" s="30" t="str">
        <f>IF(Data!C67="","",Data!C67)</f>
        <v/>
      </c>
      <c r="J67" s="31" t="str">
        <f t="shared" si="0"/>
        <v/>
      </c>
      <c r="K67" s="31" t="str">
        <f t="shared" si="1"/>
        <v/>
      </c>
      <c r="L67" s="31" t="str">
        <f t="shared" si="2"/>
        <v/>
      </c>
      <c r="M67" s="31" t="str">
        <f t="shared" si="3"/>
        <v/>
      </c>
      <c r="N67" s="31" t="str">
        <f t="shared" si="4"/>
        <v/>
      </c>
      <c r="O67" s="31" t="str">
        <f t="shared" si="5"/>
        <v/>
      </c>
      <c r="P67" s="31" t="str">
        <f t="shared" si="6"/>
        <v/>
      </c>
      <c r="Q67" s="31" t="str">
        <f t="shared" si="7"/>
        <v/>
      </c>
      <c r="R67" s="31" t="str">
        <f t="shared" si="8"/>
        <v/>
      </c>
      <c r="S67" s="31" t="str">
        <f t="shared" si="9"/>
        <v/>
      </c>
      <c r="T67" s="25" t="str">
        <f t="shared" si="10"/>
        <v/>
      </c>
    </row>
    <row r="68" spans="2:20" s="25" customFormat="1" ht="17.45" customHeight="1" x14ac:dyDescent="0.2">
      <c r="B68" s="43"/>
      <c r="C68" s="28" t="str">
        <f>IFERROR(VLOOKUP(B68,Data!$B$3:$D$79,2,FALSE),"")</f>
        <v/>
      </c>
      <c r="D68" s="44"/>
      <c r="E68" s="29"/>
      <c r="F68" s="29"/>
      <c r="G68" s="66" t="str">
        <f>IF(D68="","",IF($D$3:$D$200="ลาคลอด",F68-E68,NETWORKDAYS(E68,F68,Holidays!$B$2:$B$50)))</f>
        <v/>
      </c>
      <c r="I68" s="30" t="str">
        <f>IF(Data!C68="","",Data!C68)</f>
        <v/>
      </c>
      <c r="J68" s="31" t="str">
        <f t="shared" ref="J68:J131" si="11">IF(I68="","",COUNTIFS($C$3:$C$200,$I68,$D$3:$D$200,J$2))</f>
        <v/>
      </c>
      <c r="K68" s="31" t="str">
        <f t="shared" ref="K68:K131" si="12">IF(I68="","",SUMIFS($G$3:$G$200,$C$3:$C$200,$I68,$D$3:$D$200,J$2))</f>
        <v/>
      </c>
      <c r="L68" s="31" t="str">
        <f t="shared" ref="L68:L131" si="13">IF(I68="","",COUNTIFS($C$3:$C$200,$I68,$D$3:$D$200,L$2))</f>
        <v/>
      </c>
      <c r="M68" s="31" t="str">
        <f t="shared" ref="M68:M131" si="14">IF(I68="","",SUMIFS($G$3:$G$200,$C$3:$C$200,$I68,$D$3:$D$200,L$2))</f>
        <v/>
      </c>
      <c r="N68" s="31" t="str">
        <f t="shared" ref="N68:N131" si="15">IF(I68="","",COUNTIFS($C$3:$C$200,$I68,$D$3:$D$200,N$2))</f>
        <v/>
      </c>
      <c r="O68" s="31" t="str">
        <f t="shared" ref="O68:O131" si="16">IF(I68="","",SUMIFS($G$3:$G$200,$C$3:$C$200,$I68,$D$3:$D$200,N$2))</f>
        <v/>
      </c>
      <c r="P68" s="31" t="str">
        <f t="shared" ref="P68:P131" si="17">IF(I68="","",COUNTIFS($C$3:$C$200,$I68,$D$3:$D$200,P$2))</f>
        <v/>
      </c>
      <c r="Q68" s="31" t="str">
        <f t="shared" ref="Q68:Q131" si="18">IF(I68="","",SUMIFS($G$3:$G$200,$C$3:$C$200,$I68,$D$3:$D$200,P$2))</f>
        <v/>
      </c>
      <c r="R68" s="31" t="str">
        <f t="shared" ref="R68:R131" si="19">IF(I68="","",SUM(J68,L68,N68,P68))</f>
        <v/>
      </c>
      <c r="S68" s="31" t="str">
        <f t="shared" ref="S68:S131" si="20">IF(I68="","",SUM(K68,M68))</f>
        <v/>
      </c>
      <c r="T68" s="25" t="str">
        <f t="shared" ref="T68:T131" si="21">IF(I68="","",IF(R68&gt;4,"เตือน",""))</f>
        <v/>
      </c>
    </row>
    <row r="69" spans="2:20" s="25" customFormat="1" ht="17.45" customHeight="1" x14ac:dyDescent="0.2">
      <c r="B69" s="43"/>
      <c r="C69" s="28" t="str">
        <f>IFERROR(VLOOKUP(B69,Data!$B$3:$D$79,2,FALSE),"")</f>
        <v/>
      </c>
      <c r="D69" s="44"/>
      <c r="E69" s="29"/>
      <c r="F69" s="29"/>
      <c r="G69" s="66" t="str">
        <f>IF(D69="","",IF($D$3:$D$200="ลาคลอด",F69-E69,NETWORKDAYS(E69,F69,Holidays!$B$2:$B$50)))</f>
        <v/>
      </c>
      <c r="I69" s="30" t="str">
        <f>IF(Data!C69="","",Data!C69)</f>
        <v/>
      </c>
      <c r="J69" s="31" t="str">
        <f t="shared" si="11"/>
        <v/>
      </c>
      <c r="K69" s="31" t="str">
        <f t="shared" si="12"/>
        <v/>
      </c>
      <c r="L69" s="31" t="str">
        <f t="shared" si="13"/>
        <v/>
      </c>
      <c r="M69" s="31" t="str">
        <f t="shared" si="14"/>
        <v/>
      </c>
      <c r="N69" s="31" t="str">
        <f t="shared" si="15"/>
        <v/>
      </c>
      <c r="O69" s="31" t="str">
        <f t="shared" si="16"/>
        <v/>
      </c>
      <c r="P69" s="31" t="str">
        <f t="shared" si="17"/>
        <v/>
      </c>
      <c r="Q69" s="31" t="str">
        <f t="shared" si="18"/>
        <v/>
      </c>
      <c r="R69" s="31" t="str">
        <f t="shared" si="19"/>
        <v/>
      </c>
      <c r="S69" s="31" t="str">
        <f t="shared" si="20"/>
        <v/>
      </c>
      <c r="T69" s="25" t="str">
        <f t="shared" si="21"/>
        <v/>
      </c>
    </row>
    <row r="70" spans="2:20" s="25" customFormat="1" ht="17.45" customHeight="1" x14ac:dyDescent="0.2">
      <c r="B70" s="43"/>
      <c r="C70" s="28" t="str">
        <f>IFERROR(VLOOKUP(B70,Data!$B$3:$D$79,2,FALSE),"")</f>
        <v/>
      </c>
      <c r="D70" s="44"/>
      <c r="E70" s="29"/>
      <c r="F70" s="29"/>
      <c r="G70" s="66" t="str">
        <f>IF(D70="","",IF($D$3:$D$200="ลาคลอด",F70-E70,NETWORKDAYS(E70,F70,Holidays!$B$2:$B$50)))</f>
        <v/>
      </c>
      <c r="I70" s="30" t="str">
        <f>IF(Data!C70="","",Data!C70)</f>
        <v/>
      </c>
      <c r="J70" s="31" t="str">
        <f t="shared" si="11"/>
        <v/>
      </c>
      <c r="K70" s="31" t="str">
        <f t="shared" si="12"/>
        <v/>
      </c>
      <c r="L70" s="31" t="str">
        <f t="shared" si="13"/>
        <v/>
      </c>
      <c r="M70" s="31" t="str">
        <f t="shared" si="14"/>
        <v/>
      </c>
      <c r="N70" s="31" t="str">
        <f t="shared" si="15"/>
        <v/>
      </c>
      <c r="O70" s="31" t="str">
        <f t="shared" si="16"/>
        <v/>
      </c>
      <c r="P70" s="31" t="str">
        <f t="shared" si="17"/>
        <v/>
      </c>
      <c r="Q70" s="31" t="str">
        <f t="shared" si="18"/>
        <v/>
      </c>
      <c r="R70" s="31" t="str">
        <f t="shared" si="19"/>
        <v/>
      </c>
      <c r="S70" s="31" t="str">
        <f t="shared" si="20"/>
        <v/>
      </c>
      <c r="T70" s="25" t="str">
        <f t="shared" si="21"/>
        <v/>
      </c>
    </row>
    <row r="71" spans="2:20" s="25" customFormat="1" ht="17.45" customHeight="1" x14ac:dyDescent="0.2">
      <c r="B71" s="43"/>
      <c r="C71" s="28" t="str">
        <f>IFERROR(VLOOKUP(B71,Data!$B$3:$D$79,2,FALSE),"")</f>
        <v/>
      </c>
      <c r="D71" s="44"/>
      <c r="E71" s="29"/>
      <c r="F71" s="29"/>
      <c r="G71" s="66" t="str">
        <f>IF(D71="","",IF($D$3:$D$200="ลาคลอด",F71-E71,NETWORKDAYS(E71,F71,Holidays!$B$2:$B$50)))</f>
        <v/>
      </c>
      <c r="I71" s="30" t="str">
        <f>IF(Data!C71="","",Data!C71)</f>
        <v/>
      </c>
      <c r="J71" s="31" t="str">
        <f t="shared" si="11"/>
        <v/>
      </c>
      <c r="K71" s="31" t="str">
        <f t="shared" si="12"/>
        <v/>
      </c>
      <c r="L71" s="31" t="str">
        <f t="shared" si="13"/>
        <v/>
      </c>
      <c r="M71" s="31" t="str">
        <f t="shared" si="14"/>
        <v/>
      </c>
      <c r="N71" s="31" t="str">
        <f t="shared" si="15"/>
        <v/>
      </c>
      <c r="O71" s="31" t="str">
        <f t="shared" si="16"/>
        <v/>
      </c>
      <c r="P71" s="31" t="str">
        <f t="shared" si="17"/>
        <v/>
      </c>
      <c r="Q71" s="31" t="str">
        <f t="shared" si="18"/>
        <v/>
      </c>
      <c r="R71" s="31" t="str">
        <f t="shared" si="19"/>
        <v/>
      </c>
      <c r="S71" s="31" t="str">
        <f t="shared" si="20"/>
        <v/>
      </c>
      <c r="T71" s="25" t="str">
        <f t="shared" si="21"/>
        <v/>
      </c>
    </row>
    <row r="72" spans="2:20" s="25" customFormat="1" ht="17.45" customHeight="1" x14ac:dyDescent="0.2">
      <c r="B72" s="43"/>
      <c r="C72" s="28" t="str">
        <f>IFERROR(VLOOKUP(B72,Data!$B$3:$D$79,2,FALSE),"")</f>
        <v/>
      </c>
      <c r="D72" s="44"/>
      <c r="E72" s="29"/>
      <c r="F72" s="29"/>
      <c r="G72" s="66" t="str">
        <f>IF(D72="","",IF($D$3:$D$200="ลาคลอด",F72-E72,NETWORKDAYS(E72,F72,Holidays!$B$2:$B$50)))</f>
        <v/>
      </c>
      <c r="I72" s="30" t="str">
        <f>IF(Data!C72="","",Data!C72)</f>
        <v/>
      </c>
      <c r="J72" s="31" t="str">
        <f t="shared" si="11"/>
        <v/>
      </c>
      <c r="K72" s="31" t="str">
        <f t="shared" si="12"/>
        <v/>
      </c>
      <c r="L72" s="31" t="str">
        <f t="shared" si="13"/>
        <v/>
      </c>
      <c r="M72" s="31" t="str">
        <f t="shared" si="14"/>
        <v/>
      </c>
      <c r="N72" s="31" t="str">
        <f t="shared" si="15"/>
        <v/>
      </c>
      <c r="O72" s="31" t="str">
        <f t="shared" si="16"/>
        <v/>
      </c>
      <c r="P72" s="31" t="str">
        <f t="shared" si="17"/>
        <v/>
      </c>
      <c r="Q72" s="31" t="str">
        <f t="shared" si="18"/>
        <v/>
      </c>
      <c r="R72" s="31" t="str">
        <f t="shared" si="19"/>
        <v/>
      </c>
      <c r="S72" s="31" t="str">
        <f t="shared" si="20"/>
        <v/>
      </c>
      <c r="T72" s="25" t="str">
        <f t="shared" si="21"/>
        <v/>
      </c>
    </row>
    <row r="73" spans="2:20" s="25" customFormat="1" ht="17.45" customHeight="1" x14ac:dyDescent="0.2">
      <c r="B73" s="43"/>
      <c r="C73" s="28" t="str">
        <f>IFERROR(VLOOKUP(B73,Data!$B$3:$D$79,2,FALSE),"")</f>
        <v/>
      </c>
      <c r="D73" s="44"/>
      <c r="E73" s="29"/>
      <c r="F73" s="29"/>
      <c r="G73" s="66" t="str">
        <f>IF(D73="","",IF($D$3:$D$200="ลาคลอด",F73-E73,NETWORKDAYS(E73,F73,Holidays!$B$2:$B$50)))</f>
        <v/>
      </c>
      <c r="I73" s="30" t="str">
        <f>IF(Data!C73="","",Data!C73)</f>
        <v/>
      </c>
      <c r="J73" s="31" t="str">
        <f t="shared" si="11"/>
        <v/>
      </c>
      <c r="K73" s="31" t="str">
        <f t="shared" si="12"/>
        <v/>
      </c>
      <c r="L73" s="31" t="str">
        <f t="shared" si="13"/>
        <v/>
      </c>
      <c r="M73" s="31" t="str">
        <f t="shared" si="14"/>
        <v/>
      </c>
      <c r="N73" s="31" t="str">
        <f t="shared" si="15"/>
        <v/>
      </c>
      <c r="O73" s="31" t="str">
        <f t="shared" si="16"/>
        <v/>
      </c>
      <c r="P73" s="31" t="str">
        <f t="shared" si="17"/>
        <v/>
      </c>
      <c r="Q73" s="31" t="str">
        <f t="shared" si="18"/>
        <v/>
      </c>
      <c r="R73" s="31" t="str">
        <f t="shared" si="19"/>
        <v/>
      </c>
      <c r="S73" s="31" t="str">
        <f t="shared" si="20"/>
        <v/>
      </c>
      <c r="T73" s="25" t="str">
        <f t="shared" si="21"/>
        <v/>
      </c>
    </row>
    <row r="74" spans="2:20" s="25" customFormat="1" ht="17.45" customHeight="1" x14ac:dyDescent="0.2">
      <c r="B74" s="43"/>
      <c r="C74" s="28" t="str">
        <f>IFERROR(VLOOKUP(B74,Data!$B$3:$D$79,2,FALSE),"")</f>
        <v/>
      </c>
      <c r="D74" s="44"/>
      <c r="E74" s="29"/>
      <c r="F74" s="29"/>
      <c r="G74" s="66" t="str">
        <f>IF(D74="","",IF($D$3:$D$200="ลาคลอด",F74-E74,NETWORKDAYS(E74,F74,Holidays!$B$2:$B$50)))</f>
        <v/>
      </c>
      <c r="I74" s="30" t="str">
        <f>IF(Data!C74="","",Data!C74)</f>
        <v/>
      </c>
      <c r="J74" s="31" t="str">
        <f t="shared" si="11"/>
        <v/>
      </c>
      <c r="K74" s="31" t="str">
        <f t="shared" si="12"/>
        <v/>
      </c>
      <c r="L74" s="31" t="str">
        <f t="shared" si="13"/>
        <v/>
      </c>
      <c r="M74" s="31" t="str">
        <f t="shared" si="14"/>
        <v/>
      </c>
      <c r="N74" s="31" t="str">
        <f t="shared" si="15"/>
        <v/>
      </c>
      <c r="O74" s="31" t="str">
        <f t="shared" si="16"/>
        <v/>
      </c>
      <c r="P74" s="31" t="str">
        <f t="shared" si="17"/>
        <v/>
      </c>
      <c r="Q74" s="31" t="str">
        <f t="shared" si="18"/>
        <v/>
      </c>
      <c r="R74" s="31" t="str">
        <f t="shared" si="19"/>
        <v/>
      </c>
      <c r="S74" s="31" t="str">
        <f t="shared" si="20"/>
        <v/>
      </c>
      <c r="T74" s="25" t="str">
        <f t="shared" si="21"/>
        <v/>
      </c>
    </row>
    <row r="75" spans="2:20" s="25" customFormat="1" ht="17.45" customHeight="1" x14ac:dyDescent="0.2">
      <c r="B75" s="43"/>
      <c r="C75" s="28" t="str">
        <f>IFERROR(VLOOKUP(B75,Data!$B$3:$D$79,2,FALSE),"")</f>
        <v/>
      </c>
      <c r="D75" s="44"/>
      <c r="E75" s="29"/>
      <c r="F75" s="29"/>
      <c r="G75" s="66" t="str">
        <f>IF(D75="","",IF($D$3:$D$200="ลาคลอด",F75-E75,NETWORKDAYS(E75,F75,Holidays!$B$2:$B$50)))</f>
        <v/>
      </c>
      <c r="I75" s="30" t="str">
        <f>IF(Data!C75="","",Data!C75)</f>
        <v/>
      </c>
      <c r="J75" s="31" t="str">
        <f t="shared" si="11"/>
        <v/>
      </c>
      <c r="K75" s="31" t="str">
        <f t="shared" si="12"/>
        <v/>
      </c>
      <c r="L75" s="31" t="str">
        <f t="shared" si="13"/>
        <v/>
      </c>
      <c r="M75" s="31" t="str">
        <f t="shared" si="14"/>
        <v/>
      </c>
      <c r="N75" s="31" t="str">
        <f t="shared" si="15"/>
        <v/>
      </c>
      <c r="O75" s="31" t="str">
        <f t="shared" si="16"/>
        <v/>
      </c>
      <c r="P75" s="31" t="str">
        <f t="shared" si="17"/>
        <v/>
      </c>
      <c r="Q75" s="31" t="str">
        <f t="shared" si="18"/>
        <v/>
      </c>
      <c r="R75" s="31" t="str">
        <f t="shared" si="19"/>
        <v/>
      </c>
      <c r="S75" s="31" t="str">
        <f t="shared" si="20"/>
        <v/>
      </c>
      <c r="T75" s="25" t="str">
        <f t="shared" si="21"/>
        <v/>
      </c>
    </row>
    <row r="76" spans="2:20" s="25" customFormat="1" ht="17.45" customHeight="1" x14ac:dyDescent="0.2">
      <c r="B76" s="43"/>
      <c r="C76" s="28" t="str">
        <f>IFERROR(VLOOKUP(B76,Data!$B$3:$D$79,2,FALSE),"")</f>
        <v/>
      </c>
      <c r="D76" s="44"/>
      <c r="E76" s="29"/>
      <c r="F76" s="29"/>
      <c r="G76" s="66" t="str">
        <f>IF(D76="","",IF($D$3:$D$200="ลาคลอด",F76-E76,NETWORKDAYS(E76,F76,Holidays!$B$2:$B$50)))</f>
        <v/>
      </c>
      <c r="I76" s="30" t="str">
        <f>IF(Data!C76="","",Data!C76)</f>
        <v/>
      </c>
      <c r="J76" s="31" t="str">
        <f t="shared" si="11"/>
        <v/>
      </c>
      <c r="K76" s="31" t="str">
        <f t="shared" si="12"/>
        <v/>
      </c>
      <c r="L76" s="31" t="str">
        <f t="shared" si="13"/>
        <v/>
      </c>
      <c r="M76" s="31" t="str">
        <f t="shared" si="14"/>
        <v/>
      </c>
      <c r="N76" s="31" t="str">
        <f t="shared" si="15"/>
        <v/>
      </c>
      <c r="O76" s="31" t="str">
        <f t="shared" si="16"/>
        <v/>
      </c>
      <c r="P76" s="31" t="str">
        <f t="shared" si="17"/>
        <v/>
      </c>
      <c r="Q76" s="31" t="str">
        <f t="shared" si="18"/>
        <v/>
      </c>
      <c r="R76" s="31" t="str">
        <f t="shared" si="19"/>
        <v/>
      </c>
      <c r="S76" s="31" t="str">
        <f t="shared" si="20"/>
        <v/>
      </c>
      <c r="T76" s="25" t="str">
        <f t="shared" si="21"/>
        <v/>
      </c>
    </row>
    <row r="77" spans="2:20" s="25" customFormat="1" ht="17.45" customHeight="1" x14ac:dyDescent="0.2">
      <c r="B77" s="43"/>
      <c r="C77" s="28" t="str">
        <f>IFERROR(VLOOKUP(B77,Data!$B$3:$D$79,2,FALSE),"")</f>
        <v/>
      </c>
      <c r="D77" s="44"/>
      <c r="E77" s="29"/>
      <c r="F77" s="29"/>
      <c r="G77" s="66" t="str">
        <f>IF(D77="","",IF($D$3:$D$200="ลาคลอด",F77-E77,NETWORKDAYS(E77,F77,Holidays!$B$2:$B$50)))</f>
        <v/>
      </c>
      <c r="I77" s="30" t="str">
        <f>IF(Data!C77="","",Data!C77)</f>
        <v/>
      </c>
      <c r="J77" s="31" t="str">
        <f t="shared" si="11"/>
        <v/>
      </c>
      <c r="K77" s="31" t="str">
        <f t="shared" si="12"/>
        <v/>
      </c>
      <c r="L77" s="31" t="str">
        <f t="shared" si="13"/>
        <v/>
      </c>
      <c r="M77" s="31" t="str">
        <f t="shared" si="14"/>
        <v/>
      </c>
      <c r="N77" s="31" t="str">
        <f t="shared" si="15"/>
        <v/>
      </c>
      <c r="O77" s="31" t="str">
        <f t="shared" si="16"/>
        <v/>
      </c>
      <c r="P77" s="31" t="str">
        <f t="shared" si="17"/>
        <v/>
      </c>
      <c r="Q77" s="31" t="str">
        <f t="shared" si="18"/>
        <v/>
      </c>
      <c r="R77" s="31" t="str">
        <f t="shared" si="19"/>
        <v/>
      </c>
      <c r="S77" s="31" t="str">
        <f t="shared" si="20"/>
        <v/>
      </c>
      <c r="T77" s="25" t="str">
        <f t="shared" si="21"/>
        <v/>
      </c>
    </row>
    <row r="78" spans="2:20" s="25" customFormat="1" ht="17.45" customHeight="1" x14ac:dyDescent="0.2">
      <c r="B78" s="43"/>
      <c r="C78" s="28" t="str">
        <f>IFERROR(VLOOKUP(B78,Data!$B$3:$D$79,2,FALSE),"")</f>
        <v/>
      </c>
      <c r="D78" s="44"/>
      <c r="E78" s="29"/>
      <c r="F78" s="29"/>
      <c r="G78" s="66" t="str">
        <f>IF(D78="","",IF($D$3:$D$200="ลาคลอด",F78-E78,NETWORKDAYS(E78,F78,Holidays!$B$2:$B$50)))</f>
        <v/>
      </c>
      <c r="I78" s="30" t="str">
        <f>IF(Data!C78="","",Data!C78)</f>
        <v/>
      </c>
      <c r="J78" s="31" t="str">
        <f t="shared" si="11"/>
        <v/>
      </c>
      <c r="K78" s="31" t="str">
        <f t="shared" si="12"/>
        <v/>
      </c>
      <c r="L78" s="31" t="str">
        <f t="shared" si="13"/>
        <v/>
      </c>
      <c r="M78" s="31" t="str">
        <f t="shared" si="14"/>
        <v/>
      </c>
      <c r="N78" s="31" t="str">
        <f t="shared" si="15"/>
        <v/>
      </c>
      <c r="O78" s="31" t="str">
        <f t="shared" si="16"/>
        <v/>
      </c>
      <c r="P78" s="31" t="str">
        <f t="shared" si="17"/>
        <v/>
      </c>
      <c r="Q78" s="31" t="str">
        <f t="shared" si="18"/>
        <v/>
      </c>
      <c r="R78" s="31" t="str">
        <f t="shared" si="19"/>
        <v/>
      </c>
      <c r="S78" s="31" t="str">
        <f t="shared" si="20"/>
        <v/>
      </c>
      <c r="T78" s="25" t="str">
        <f t="shared" si="21"/>
        <v/>
      </c>
    </row>
    <row r="79" spans="2:20" s="25" customFormat="1" ht="17.45" customHeight="1" x14ac:dyDescent="0.2">
      <c r="B79" s="43"/>
      <c r="C79" s="28" t="str">
        <f>IFERROR(VLOOKUP(B79,Data!$B$3:$D$79,2,FALSE),"")</f>
        <v/>
      </c>
      <c r="D79" s="44"/>
      <c r="E79" s="29"/>
      <c r="F79" s="29"/>
      <c r="G79" s="66" t="str">
        <f>IF(D79="","",IF($D$3:$D$200="ลาคลอด",F79-E79,NETWORKDAYS(E79,F79,Holidays!$B$2:$B$50)))</f>
        <v/>
      </c>
      <c r="I79" s="30" t="str">
        <f>IF(Data!C79="","",Data!C79)</f>
        <v/>
      </c>
      <c r="J79" s="31" t="str">
        <f t="shared" si="11"/>
        <v/>
      </c>
      <c r="K79" s="31" t="str">
        <f t="shared" si="12"/>
        <v/>
      </c>
      <c r="L79" s="31" t="str">
        <f t="shared" si="13"/>
        <v/>
      </c>
      <c r="M79" s="31" t="str">
        <f t="shared" si="14"/>
        <v/>
      </c>
      <c r="N79" s="31" t="str">
        <f t="shared" si="15"/>
        <v/>
      </c>
      <c r="O79" s="31" t="str">
        <f t="shared" si="16"/>
        <v/>
      </c>
      <c r="P79" s="31" t="str">
        <f t="shared" si="17"/>
        <v/>
      </c>
      <c r="Q79" s="31" t="str">
        <f t="shared" si="18"/>
        <v/>
      </c>
      <c r="R79" s="31" t="str">
        <f t="shared" si="19"/>
        <v/>
      </c>
      <c r="S79" s="31" t="str">
        <f t="shared" si="20"/>
        <v/>
      </c>
      <c r="T79" s="25" t="str">
        <f t="shared" si="21"/>
        <v/>
      </c>
    </row>
    <row r="80" spans="2:20" s="25" customFormat="1" ht="17.45" customHeight="1" x14ac:dyDescent="0.2">
      <c r="B80" s="43"/>
      <c r="C80" s="28" t="str">
        <f>IFERROR(VLOOKUP(B80,Data!$B$3:$D$79,2,FALSE),"")</f>
        <v/>
      </c>
      <c r="D80" s="44"/>
      <c r="E80" s="29"/>
      <c r="F80" s="29"/>
      <c r="G80" s="66" t="str">
        <f>IF(D80="","",IF($D$3:$D$200="ลาคลอด",F80-E80,NETWORKDAYS(E80,F80,Holidays!$B$2:$B$50)))</f>
        <v/>
      </c>
      <c r="I80" s="30" t="str">
        <f>IF(Data!C80="","",Data!C80)</f>
        <v/>
      </c>
      <c r="J80" s="31" t="str">
        <f t="shared" si="11"/>
        <v/>
      </c>
      <c r="K80" s="31" t="str">
        <f t="shared" si="12"/>
        <v/>
      </c>
      <c r="L80" s="31" t="str">
        <f t="shared" si="13"/>
        <v/>
      </c>
      <c r="M80" s="31" t="str">
        <f t="shared" si="14"/>
        <v/>
      </c>
      <c r="N80" s="31" t="str">
        <f t="shared" si="15"/>
        <v/>
      </c>
      <c r="O80" s="31" t="str">
        <f t="shared" si="16"/>
        <v/>
      </c>
      <c r="P80" s="31" t="str">
        <f t="shared" si="17"/>
        <v/>
      </c>
      <c r="Q80" s="31" t="str">
        <f t="shared" si="18"/>
        <v/>
      </c>
      <c r="R80" s="31" t="str">
        <f t="shared" si="19"/>
        <v/>
      </c>
      <c r="S80" s="31" t="str">
        <f t="shared" si="20"/>
        <v/>
      </c>
      <c r="T80" s="25" t="str">
        <f t="shared" si="21"/>
        <v/>
      </c>
    </row>
    <row r="81" spans="2:20" s="25" customFormat="1" ht="17.45" customHeight="1" x14ac:dyDescent="0.2">
      <c r="B81" s="43"/>
      <c r="C81" s="28" t="str">
        <f>IFERROR(VLOOKUP(B81,Data!$B$3:$D$79,2,FALSE),"")</f>
        <v/>
      </c>
      <c r="D81" s="44"/>
      <c r="E81" s="29"/>
      <c r="F81" s="29"/>
      <c r="G81" s="66" t="str">
        <f>IF(D81="","",IF($D$3:$D$200="ลาคลอด",F81-E81,NETWORKDAYS(E81,F81,Holidays!$B$2:$B$50)))</f>
        <v/>
      </c>
      <c r="I81" s="30" t="str">
        <f>IF(Data!C81="","",Data!C81)</f>
        <v/>
      </c>
      <c r="J81" s="31" t="str">
        <f t="shared" si="11"/>
        <v/>
      </c>
      <c r="K81" s="31" t="str">
        <f t="shared" si="12"/>
        <v/>
      </c>
      <c r="L81" s="31" t="str">
        <f t="shared" si="13"/>
        <v/>
      </c>
      <c r="M81" s="31" t="str">
        <f t="shared" si="14"/>
        <v/>
      </c>
      <c r="N81" s="31" t="str">
        <f t="shared" si="15"/>
        <v/>
      </c>
      <c r="O81" s="31" t="str">
        <f t="shared" si="16"/>
        <v/>
      </c>
      <c r="P81" s="31" t="str">
        <f t="shared" si="17"/>
        <v/>
      </c>
      <c r="Q81" s="31" t="str">
        <f t="shared" si="18"/>
        <v/>
      </c>
      <c r="R81" s="31" t="str">
        <f t="shared" si="19"/>
        <v/>
      </c>
      <c r="S81" s="31" t="str">
        <f t="shared" si="20"/>
        <v/>
      </c>
      <c r="T81" s="25" t="str">
        <f t="shared" si="21"/>
        <v/>
      </c>
    </row>
    <row r="82" spans="2:20" s="25" customFormat="1" ht="17.45" customHeight="1" x14ac:dyDescent="0.2">
      <c r="B82" s="43"/>
      <c r="C82" s="28" t="str">
        <f>IFERROR(VLOOKUP(B82,Data!$B$3:$D$79,2,FALSE),"")</f>
        <v/>
      </c>
      <c r="D82" s="44"/>
      <c r="E82" s="29"/>
      <c r="F82" s="29"/>
      <c r="G82" s="66" t="str">
        <f>IF(D82="","",IF($D$3:$D$200="ลาคลอด",F82-E82,NETWORKDAYS(E82,F82,Holidays!$B$2:$B$50)))</f>
        <v/>
      </c>
      <c r="I82" s="30" t="str">
        <f>IF(Data!C82="","",Data!C82)</f>
        <v/>
      </c>
      <c r="J82" s="31" t="str">
        <f t="shared" si="11"/>
        <v/>
      </c>
      <c r="K82" s="31" t="str">
        <f t="shared" si="12"/>
        <v/>
      </c>
      <c r="L82" s="31" t="str">
        <f t="shared" si="13"/>
        <v/>
      </c>
      <c r="M82" s="31" t="str">
        <f t="shared" si="14"/>
        <v/>
      </c>
      <c r="N82" s="31" t="str">
        <f t="shared" si="15"/>
        <v/>
      </c>
      <c r="O82" s="31" t="str">
        <f t="shared" si="16"/>
        <v/>
      </c>
      <c r="P82" s="31" t="str">
        <f t="shared" si="17"/>
        <v/>
      </c>
      <c r="Q82" s="31" t="str">
        <f t="shared" si="18"/>
        <v/>
      </c>
      <c r="R82" s="31" t="str">
        <f t="shared" si="19"/>
        <v/>
      </c>
      <c r="S82" s="31" t="str">
        <f t="shared" si="20"/>
        <v/>
      </c>
      <c r="T82" s="25" t="str">
        <f t="shared" si="21"/>
        <v/>
      </c>
    </row>
    <row r="83" spans="2:20" s="25" customFormat="1" ht="17.45" customHeight="1" x14ac:dyDescent="0.2">
      <c r="B83" s="43"/>
      <c r="C83" s="28" t="str">
        <f>IFERROR(VLOOKUP(B83,Data!$B$3:$D$79,2,FALSE),"")</f>
        <v/>
      </c>
      <c r="D83" s="44"/>
      <c r="E83" s="29"/>
      <c r="F83" s="29"/>
      <c r="G83" s="66" t="str">
        <f>IF(D83="","",IF($D$3:$D$200="ลาคลอด",F83-E83,NETWORKDAYS(E83,F83,Holidays!$B$2:$B$50)))</f>
        <v/>
      </c>
      <c r="I83" s="30" t="str">
        <f>IF(Data!C83="","",Data!C83)</f>
        <v/>
      </c>
      <c r="J83" s="31" t="str">
        <f t="shared" si="11"/>
        <v/>
      </c>
      <c r="K83" s="31" t="str">
        <f t="shared" si="12"/>
        <v/>
      </c>
      <c r="L83" s="31" t="str">
        <f t="shared" si="13"/>
        <v/>
      </c>
      <c r="M83" s="31" t="str">
        <f t="shared" si="14"/>
        <v/>
      </c>
      <c r="N83" s="31" t="str">
        <f t="shared" si="15"/>
        <v/>
      </c>
      <c r="O83" s="31" t="str">
        <f t="shared" si="16"/>
        <v/>
      </c>
      <c r="P83" s="31" t="str">
        <f t="shared" si="17"/>
        <v/>
      </c>
      <c r="Q83" s="31" t="str">
        <f t="shared" si="18"/>
        <v/>
      </c>
      <c r="R83" s="31" t="str">
        <f t="shared" si="19"/>
        <v/>
      </c>
      <c r="S83" s="31" t="str">
        <f t="shared" si="20"/>
        <v/>
      </c>
      <c r="T83" s="25" t="str">
        <f t="shared" si="21"/>
        <v/>
      </c>
    </row>
    <row r="84" spans="2:20" s="25" customFormat="1" ht="17.45" customHeight="1" x14ac:dyDescent="0.2">
      <c r="B84" s="43"/>
      <c r="C84" s="28" t="str">
        <f>IFERROR(VLOOKUP(B84,Data!$B$3:$D$79,2,FALSE),"")</f>
        <v/>
      </c>
      <c r="D84" s="44"/>
      <c r="E84" s="29"/>
      <c r="F84" s="29"/>
      <c r="G84" s="66" t="str">
        <f>IF(D84="","",IF($D$3:$D$200="ลาคลอด",F84-E84,NETWORKDAYS(E84,F84,Holidays!$B$2:$B$50)))</f>
        <v/>
      </c>
      <c r="I84" s="30" t="str">
        <f>IF(Data!C84="","",Data!C84)</f>
        <v/>
      </c>
      <c r="J84" s="31" t="str">
        <f t="shared" si="11"/>
        <v/>
      </c>
      <c r="K84" s="31" t="str">
        <f t="shared" si="12"/>
        <v/>
      </c>
      <c r="L84" s="31" t="str">
        <f t="shared" si="13"/>
        <v/>
      </c>
      <c r="M84" s="31" t="str">
        <f t="shared" si="14"/>
        <v/>
      </c>
      <c r="N84" s="31" t="str">
        <f t="shared" si="15"/>
        <v/>
      </c>
      <c r="O84" s="31" t="str">
        <f t="shared" si="16"/>
        <v/>
      </c>
      <c r="P84" s="31" t="str">
        <f t="shared" si="17"/>
        <v/>
      </c>
      <c r="Q84" s="31" t="str">
        <f t="shared" si="18"/>
        <v/>
      </c>
      <c r="R84" s="31" t="str">
        <f t="shared" si="19"/>
        <v/>
      </c>
      <c r="S84" s="31" t="str">
        <f t="shared" si="20"/>
        <v/>
      </c>
      <c r="T84" s="25" t="str">
        <f t="shared" si="21"/>
        <v/>
      </c>
    </row>
    <row r="85" spans="2:20" s="25" customFormat="1" ht="17.45" customHeight="1" x14ac:dyDescent="0.2">
      <c r="B85" s="43"/>
      <c r="C85" s="28" t="str">
        <f>IFERROR(VLOOKUP(B85,Data!$B$3:$D$79,2,FALSE),"")</f>
        <v/>
      </c>
      <c r="D85" s="44"/>
      <c r="E85" s="29"/>
      <c r="F85" s="29"/>
      <c r="G85" s="66" t="str">
        <f>IF(D85="","",IF($D$3:$D$200="ลาคลอด",F85-E85,NETWORKDAYS(E85,F85,Holidays!$B$2:$B$50)))</f>
        <v/>
      </c>
      <c r="I85" s="30" t="str">
        <f>IF(Data!C85="","",Data!C85)</f>
        <v/>
      </c>
      <c r="J85" s="31" t="str">
        <f t="shared" si="11"/>
        <v/>
      </c>
      <c r="K85" s="31" t="str">
        <f t="shared" si="12"/>
        <v/>
      </c>
      <c r="L85" s="31" t="str">
        <f t="shared" si="13"/>
        <v/>
      </c>
      <c r="M85" s="31" t="str">
        <f t="shared" si="14"/>
        <v/>
      </c>
      <c r="N85" s="31" t="str">
        <f t="shared" si="15"/>
        <v/>
      </c>
      <c r="O85" s="31" t="str">
        <f t="shared" si="16"/>
        <v/>
      </c>
      <c r="P85" s="31" t="str">
        <f t="shared" si="17"/>
        <v/>
      </c>
      <c r="Q85" s="31" t="str">
        <f t="shared" si="18"/>
        <v/>
      </c>
      <c r="R85" s="31" t="str">
        <f t="shared" si="19"/>
        <v/>
      </c>
      <c r="S85" s="31" t="str">
        <f t="shared" si="20"/>
        <v/>
      </c>
      <c r="T85" s="25" t="str">
        <f t="shared" si="21"/>
        <v/>
      </c>
    </row>
    <row r="86" spans="2:20" s="25" customFormat="1" ht="17.45" customHeight="1" x14ac:dyDescent="0.2">
      <c r="B86" s="43"/>
      <c r="C86" s="28" t="str">
        <f>IFERROR(VLOOKUP(B86,Data!$B$3:$D$79,2,FALSE),"")</f>
        <v/>
      </c>
      <c r="D86" s="44"/>
      <c r="E86" s="29"/>
      <c r="F86" s="29"/>
      <c r="G86" s="66" t="str">
        <f>IF(D86="","",IF($D$3:$D$200="ลาคลอด",F86-E86,NETWORKDAYS(E86,F86,Holidays!$B$2:$B$50)))</f>
        <v/>
      </c>
      <c r="I86" s="30" t="str">
        <f>IF(Data!C86="","",Data!C86)</f>
        <v/>
      </c>
      <c r="J86" s="31" t="str">
        <f t="shared" si="11"/>
        <v/>
      </c>
      <c r="K86" s="31" t="str">
        <f t="shared" si="12"/>
        <v/>
      </c>
      <c r="L86" s="31" t="str">
        <f t="shared" si="13"/>
        <v/>
      </c>
      <c r="M86" s="31" t="str">
        <f t="shared" si="14"/>
        <v/>
      </c>
      <c r="N86" s="31" t="str">
        <f t="shared" si="15"/>
        <v/>
      </c>
      <c r="O86" s="31" t="str">
        <f t="shared" si="16"/>
        <v/>
      </c>
      <c r="P86" s="31" t="str">
        <f t="shared" si="17"/>
        <v/>
      </c>
      <c r="Q86" s="31" t="str">
        <f t="shared" si="18"/>
        <v/>
      </c>
      <c r="R86" s="31" t="str">
        <f t="shared" si="19"/>
        <v/>
      </c>
      <c r="S86" s="31" t="str">
        <f t="shared" si="20"/>
        <v/>
      </c>
      <c r="T86" s="25" t="str">
        <f t="shared" si="21"/>
        <v/>
      </c>
    </row>
    <row r="87" spans="2:20" s="25" customFormat="1" ht="17.45" customHeight="1" x14ac:dyDescent="0.2">
      <c r="B87" s="43"/>
      <c r="C87" s="28" t="str">
        <f>IFERROR(VLOOKUP(B87,Data!$B$3:$D$79,2,FALSE),"")</f>
        <v/>
      </c>
      <c r="D87" s="44"/>
      <c r="E87" s="29"/>
      <c r="F87" s="29"/>
      <c r="G87" s="66" t="str">
        <f>IF(D87="","",IF($D$3:$D$200="ลาคลอด",F87-E87,NETWORKDAYS(E87,F87,Holidays!$B$2:$B$50)))</f>
        <v/>
      </c>
      <c r="I87" s="30" t="str">
        <f>IF(Data!C87="","",Data!C87)</f>
        <v/>
      </c>
      <c r="J87" s="31" t="str">
        <f t="shared" si="11"/>
        <v/>
      </c>
      <c r="K87" s="31" t="str">
        <f t="shared" si="12"/>
        <v/>
      </c>
      <c r="L87" s="31" t="str">
        <f t="shared" si="13"/>
        <v/>
      </c>
      <c r="M87" s="31" t="str">
        <f t="shared" si="14"/>
        <v/>
      </c>
      <c r="N87" s="31" t="str">
        <f t="shared" si="15"/>
        <v/>
      </c>
      <c r="O87" s="31" t="str">
        <f t="shared" si="16"/>
        <v/>
      </c>
      <c r="P87" s="31" t="str">
        <f t="shared" si="17"/>
        <v/>
      </c>
      <c r="Q87" s="31" t="str">
        <f t="shared" si="18"/>
        <v/>
      </c>
      <c r="R87" s="31" t="str">
        <f t="shared" si="19"/>
        <v/>
      </c>
      <c r="S87" s="31" t="str">
        <f t="shared" si="20"/>
        <v/>
      </c>
      <c r="T87" s="25" t="str">
        <f t="shared" si="21"/>
        <v/>
      </c>
    </row>
    <row r="88" spans="2:20" s="25" customFormat="1" ht="17.45" customHeight="1" x14ac:dyDescent="0.2">
      <c r="B88" s="43"/>
      <c r="C88" s="28" t="str">
        <f>IFERROR(VLOOKUP(B88,Data!$B$3:$D$79,2,FALSE),"")</f>
        <v/>
      </c>
      <c r="D88" s="44"/>
      <c r="E88" s="29"/>
      <c r="F88" s="29"/>
      <c r="G88" s="66" t="str">
        <f>IF(D88="","",IF($D$3:$D$200="ลาคลอด",F88-E88,NETWORKDAYS(E88,F88,Holidays!$B$2:$B$50)))</f>
        <v/>
      </c>
      <c r="I88" s="30" t="str">
        <f>IF(Data!C88="","",Data!C88)</f>
        <v/>
      </c>
      <c r="J88" s="31" t="str">
        <f t="shared" si="11"/>
        <v/>
      </c>
      <c r="K88" s="31" t="str">
        <f t="shared" si="12"/>
        <v/>
      </c>
      <c r="L88" s="31" t="str">
        <f t="shared" si="13"/>
        <v/>
      </c>
      <c r="M88" s="31" t="str">
        <f t="shared" si="14"/>
        <v/>
      </c>
      <c r="N88" s="31" t="str">
        <f t="shared" si="15"/>
        <v/>
      </c>
      <c r="O88" s="31" t="str">
        <f t="shared" si="16"/>
        <v/>
      </c>
      <c r="P88" s="31" t="str">
        <f t="shared" si="17"/>
        <v/>
      </c>
      <c r="Q88" s="31" t="str">
        <f t="shared" si="18"/>
        <v/>
      </c>
      <c r="R88" s="31" t="str">
        <f t="shared" si="19"/>
        <v/>
      </c>
      <c r="S88" s="31" t="str">
        <f t="shared" si="20"/>
        <v/>
      </c>
      <c r="T88" s="25" t="str">
        <f t="shared" si="21"/>
        <v/>
      </c>
    </row>
    <row r="89" spans="2:20" s="25" customFormat="1" ht="17.45" customHeight="1" x14ac:dyDescent="0.2">
      <c r="B89" s="43"/>
      <c r="C89" s="28" t="str">
        <f>IFERROR(VLOOKUP(B89,Data!$B$3:$D$79,2,FALSE),"")</f>
        <v/>
      </c>
      <c r="D89" s="44"/>
      <c r="E89" s="29"/>
      <c r="F89" s="29"/>
      <c r="G89" s="66" t="str">
        <f>IF(D89="","",IF($D$3:$D$200="ลาคลอด",F89-E89,NETWORKDAYS(E89,F89,Holidays!$B$2:$B$50)))</f>
        <v/>
      </c>
      <c r="I89" s="30" t="str">
        <f>IF(Data!C89="","",Data!C89)</f>
        <v/>
      </c>
      <c r="J89" s="31" t="str">
        <f t="shared" si="11"/>
        <v/>
      </c>
      <c r="K89" s="31" t="str">
        <f t="shared" si="12"/>
        <v/>
      </c>
      <c r="L89" s="31" t="str">
        <f t="shared" si="13"/>
        <v/>
      </c>
      <c r="M89" s="31" t="str">
        <f t="shared" si="14"/>
        <v/>
      </c>
      <c r="N89" s="31" t="str">
        <f t="shared" si="15"/>
        <v/>
      </c>
      <c r="O89" s="31" t="str">
        <f t="shared" si="16"/>
        <v/>
      </c>
      <c r="P89" s="31" t="str">
        <f t="shared" si="17"/>
        <v/>
      </c>
      <c r="Q89" s="31" t="str">
        <f t="shared" si="18"/>
        <v/>
      </c>
      <c r="R89" s="31" t="str">
        <f t="shared" si="19"/>
        <v/>
      </c>
      <c r="S89" s="31" t="str">
        <f t="shared" si="20"/>
        <v/>
      </c>
      <c r="T89" s="25" t="str">
        <f t="shared" si="21"/>
        <v/>
      </c>
    </row>
    <row r="90" spans="2:20" s="25" customFormat="1" ht="17.45" customHeight="1" x14ac:dyDescent="0.2">
      <c r="B90" s="43"/>
      <c r="C90" s="28" t="str">
        <f>IFERROR(VLOOKUP(B90,Data!$B$3:$D$79,2,FALSE),"")</f>
        <v/>
      </c>
      <c r="D90" s="44"/>
      <c r="E90" s="29"/>
      <c r="F90" s="29"/>
      <c r="G90" s="66" t="str">
        <f>IF(D90="","",IF($D$3:$D$200="ลาคลอด",F90-E90,NETWORKDAYS(E90,F90,Holidays!$B$2:$B$50)))</f>
        <v/>
      </c>
      <c r="I90" s="30" t="str">
        <f>IF(Data!C90="","",Data!C90)</f>
        <v/>
      </c>
      <c r="J90" s="31" t="str">
        <f t="shared" si="11"/>
        <v/>
      </c>
      <c r="K90" s="31" t="str">
        <f t="shared" si="12"/>
        <v/>
      </c>
      <c r="L90" s="31" t="str">
        <f t="shared" si="13"/>
        <v/>
      </c>
      <c r="M90" s="31" t="str">
        <f t="shared" si="14"/>
        <v/>
      </c>
      <c r="N90" s="31" t="str">
        <f t="shared" si="15"/>
        <v/>
      </c>
      <c r="O90" s="31" t="str">
        <f t="shared" si="16"/>
        <v/>
      </c>
      <c r="P90" s="31" t="str">
        <f t="shared" si="17"/>
        <v/>
      </c>
      <c r="Q90" s="31" t="str">
        <f t="shared" si="18"/>
        <v/>
      </c>
      <c r="R90" s="31" t="str">
        <f t="shared" si="19"/>
        <v/>
      </c>
      <c r="S90" s="31" t="str">
        <f t="shared" si="20"/>
        <v/>
      </c>
      <c r="T90" s="25" t="str">
        <f t="shared" si="21"/>
        <v/>
      </c>
    </row>
    <row r="91" spans="2:20" s="25" customFormat="1" ht="17.45" customHeight="1" x14ac:dyDescent="0.2">
      <c r="B91" s="43"/>
      <c r="C91" s="28" t="str">
        <f>IFERROR(VLOOKUP(B91,Data!$B$3:$D$79,2,FALSE),"")</f>
        <v/>
      </c>
      <c r="D91" s="44"/>
      <c r="E91" s="29"/>
      <c r="F91" s="29"/>
      <c r="G91" s="66" t="str">
        <f>IF(D91="","",IF($D$3:$D$200="ลาคลอด",F91-E91,NETWORKDAYS(E91,F91,Holidays!$B$2:$B$50)))</f>
        <v/>
      </c>
      <c r="I91" s="30" t="str">
        <f>IF(Data!C91="","",Data!C91)</f>
        <v/>
      </c>
      <c r="J91" s="31" t="str">
        <f t="shared" si="11"/>
        <v/>
      </c>
      <c r="K91" s="31" t="str">
        <f t="shared" si="12"/>
        <v/>
      </c>
      <c r="L91" s="31" t="str">
        <f t="shared" si="13"/>
        <v/>
      </c>
      <c r="M91" s="31" t="str">
        <f t="shared" si="14"/>
        <v/>
      </c>
      <c r="N91" s="31" t="str">
        <f t="shared" si="15"/>
        <v/>
      </c>
      <c r="O91" s="31" t="str">
        <f t="shared" si="16"/>
        <v/>
      </c>
      <c r="P91" s="31" t="str">
        <f t="shared" si="17"/>
        <v/>
      </c>
      <c r="Q91" s="31" t="str">
        <f t="shared" si="18"/>
        <v/>
      </c>
      <c r="R91" s="31" t="str">
        <f t="shared" si="19"/>
        <v/>
      </c>
      <c r="S91" s="31" t="str">
        <f t="shared" si="20"/>
        <v/>
      </c>
      <c r="T91" s="25" t="str">
        <f t="shared" si="21"/>
        <v/>
      </c>
    </row>
    <row r="92" spans="2:20" s="25" customFormat="1" ht="17.45" customHeight="1" x14ac:dyDescent="0.2">
      <c r="B92" s="43"/>
      <c r="C92" s="28" t="str">
        <f>IFERROR(VLOOKUP(B92,Data!$B$3:$D$79,2,FALSE),"")</f>
        <v/>
      </c>
      <c r="D92" s="44"/>
      <c r="E92" s="29"/>
      <c r="F92" s="29"/>
      <c r="G92" s="66" t="str">
        <f>IF(D92="","",IF($D$3:$D$200="ลาคลอด",F92-E92,NETWORKDAYS(E92,F92,Holidays!$B$2:$B$50)))</f>
        <v/>
      </c>
      <c r="I92" s="30" t="str">
        <f>IF(Data!C92="","",Data!C92)</f>
        <v/>
      </c>
      <c r="J92" s="31" t="str">
        <f t="shared" si="11"/>
        <v/>
      </c>
      <c r="K92" s="31" t="str">
        <f t="shared" si="12"/>
        <v/>
      </c>
      <c r="L92" s="31" t="str">
        <f t="shared" si="13"/>
        <v/>
      </c>
      <c r="M92" s="31" t="str">
        <f t="shared" si="14"/>
        <v/>
      </c>
      <c r="N92" s="31" t="str">
        <f t="shared" si="15"/>
        <v/>
      </c>
      <c r="O92" s="31" t="str">
        <f t="shared" si="16"/>
        <v/>
      </c>
      <c r="P92" s="31" t="str">
        <f t="shared" si="17"/>
        <v/>
      </c>
      <c r="Q92" s="31" t="str">
        <f t="shared" si="18"/>
        <v/>
      </c>
      <c r="R92" s="31" t="str">
        <f t="shared" si="19"/>
        <v/>
      </c>
      <c r="S92" s="31" t="str">
        <f t="shared" si="20"/>
        <v/>
      </c>
      <c r="T92" s="25" t="str">
        <f t="shared" si="21"/>
        <v/>
      </c>
    </row>
    <row r="93" spans="2:20" s="25" customFormat="1" ht="17.45" customHeight="1" x14ac:dyDescent="0.2">
      <c r="B93" s="43"/>
      <c r="C93" s="28" t="str">
        <f>IFERROR(VLOOKUP(B93,Data!$B$3:$D$79,2,FALSE),"")</f>
        <v/>
      </c>
      <c r="D93" s="44"/>
      <c r="E93" s="29"/>
      <c r="F93" s="29"/>
      <c r="G93" s="66" t="str">
        <f>IF(D93="","",IF($D$3:$D$200="ลาคลอด",F93-E93,NETWORKDAYS(E93,F93,Holidays!$B$2:$B$50)))</f>
        <v/>
      </c>
      <c r="I93" s="30" t="str">
        <f>IF(Data!C93="","",Data!C93)</f>
        <v/>
      </c>
      <c r="J93" s="31" t="str">
        <f t="shared" si="11"/>
        <v/>
      </c>
      <c r="K93" s="31" t="str">
        <f t="shared" si="12"/>
        <v/>
      </c>
      <c r="L93" s="31" t="str">
        <f t="shared" si="13"/>
        <v/>
      </c>
      <c r="M93" s="31" t="str">
        <f t="shared" si="14"/>
        <v/>
      </c>
      <c r="N93" s="31" t="str">
        <f t="shared" si="15"/>
        <v/>
      </c>
      <c r="O93" s="31" t="str">
        <f t="shared" si="16"/>
        <v/>
      </c>
      <c r="P93" s="31" t="str">
        <f t="shared" si="17"/>
        <v/>
      </c>
      <c r="Q93" s="31" t="str">
        <f t="shared" si="18"/>
        <v/>
      </c>
      <c r="R93" s="31" t="str">
        <f t="shared" si="19"/>
        <v/>
      </c>
      <c r="S93" s="31" t="str">
        <f t="shared" si="20"/>
        <v/>
      </c>
      <c r="T93" s="25" t="str">
        <f t="shared" si="21"/>
        <v/>
      </c>
    </row>
    <row r="94" spans="2:20" s="25" customFormat="1" ht="17.45" customHeight="1" x14ac:dyDescent="0.2">
      <c r="B94" s="43"/>
      <c r="C94" s="28" t="str">
        <f>IFERROR(VLOOKUP(B94,Data!$B$3:$D$79,2,FALSE),"")</f>
        <v/>
      </c>
      <c r="D94" s="44"/>
      <c r="E94" s="29"/>
      <c r="F94" s="29"/>
      <c r="G94" s="66" t="str">
        <f>IF(D94="","",IF($D$3:$D$200="ลาคลอด",F94-E94,NETWORKDAYS(E94,F94,Holidays!$B$2:$B$50)))</f>
        <v/>
      </c>
      <c r="I94" s="30" t="str">
        <f>IF(Data!C94="","",Data!C94)</f>
        <v/>
      </c>
      <c r="J94" s="31" t="str">
        <f t="shared" si="11"/>
        <v/>
      </c>
      <c r="K94" s="31" t="str">
        <f t="shared" si="12"/>
        <v/>
      </c>
      <c r="L94" s="31" t="str">
        <f t="shared" si="13"/>
        <v/>
      </c>
      <c r="M94" s="31" t="str">
        <f t="shared" si="14"/>
        <v/>
      </c>
      <c r="N94" s="31" t="str">
        <f t="shared" si="15"/>
        <v/>
      </c>
      <c r="O94" s="31" t="str">
        <f t="shared" si="16"/>
        <v/>
      </c>
      <c r="P94" s="31" t="str">
        <f t="shared" si="17"/>
        <v/>
      </c>
      <c r="Q94" s="31" t="str">
        <f t="shared" si="18"/>
        <v/>
      </c>
      <c r="R94" s="31" t="str">
        <f t="shared" si="19"/>
        <v/>
      </c>
      <c r="S94" s="31" t="str">
        <f t="shared" si="20"/>
        <v/>
      </c>
      <c r="T94" s="25" t="str">
        <f t="shared" si="21"/>
        <v/>
      </c>
    </row>
    <row r="95" spans="2:20" s="25" customFormat="1" ht="17.45" customHeight="1" x14ac:dyDescent="0.2">
      <c r="B95" s="43"/>
      <c r="C95" s="28" t="str">
        <f>IFERROR(VLOOKUP(B95,Data!$B$3:$D$79,2,FALSE),"")</f>
        <v/>
      </c>
      <c r="D95" s="44"/>
      <c r="E95" s="29"/>
      <c r="F95" s="29"/>
      <c r="G95" s="66" t="str">
        <f>IF(D95="","",IF($D$3:$D$200="ลาคลอด",F95-E95,NETWORKDAYS(E95,F95,Holidays!$B$2:$B$50)))</f>
        <v/>
      </c>
      <c r="I95" s="30" t="str">
        <f>IF(Data!C95="","",Data!C95)</f>
        <v/>
      </c>
      <c r="J95" s="31" t="str">
        <f t="shared" si="11"/>
        <v/>
      </c>
      <c r="K95" s="31" t="str">
        <f t="shared" si="12"/>
        <v/>
      </c>
      <c r="L95" s="31" t="str">
        <f t="shared" si="13"/>
        <v/>
      </c>
      <c r="M95" s="31" t="str">
        <f t="shared" si="14"/>
        <v/>
      </c>
      <c r="N95" s="31" t="str">
        <f t="shared" si="15"/>
        <v/>
      </c>
      <c r="O95" s="31" t="str">
        <f t="shared" si="16"/>
        <v/>
      </c>
      <c r="P95" s="31" t="str">
        <f t="shared" si="17"/>
        <v/>
      </c>
      <c r="Q95" s="31" t="str">
        <f t="shared" si="18"/>
        <v/>
      </c>
      <c r="R95" s="31" t="str">
        <f t="shared" si="19"/>
        <v/>
      </c>
      <c r="S95" s="31" t="str">
        <f t="shared" si="20"/>
        <v/>
      </c>
      <c r="T95" s="25" t="str">
        <f t="shared" si="21"/>
        <v/>
      </c>
    </row>
    <row r="96" spans="2:20" s="25" customFormat="1" ht="17.45" customHeight="1" x14ac:dyDescent="0.2">
      <c r="B96" s="43"/>
      <c r="C96" s="28" t="str">
        <f>IFERROR(VLOOKUP(B96,Data!$B$3:$D$79,2,FALSE),"")</f>
        <v/>
      </c>
      <c r="D96" s="44"/>
      <c r="E96" s="29"/>
      <c r="F96" s="29"/>
      <c r="G96" s="66" t="str">
        <f>IF(D96="","",IF($D$3:$D$200="ลาคลอด",F96-E96,NETWORKDAYS(E96,F96,Holidays!$B$2:$B$50)))</f>
        <v/>
      </c>
      <c r="I96" s="30" t="str">
        <f>IF(Data!C96="","",Data!C96)</f>
        <v/>
      </c>
      <c r="J96" s="31" t="str">
        <f t="shared" si="11"/>
        <v/>
      </c>
      <c r="K96" s="31" t="str">
        <f t="shared" si="12"/>
        <v/>
      </c>
      <c r="L96" s="31" t="str">
        <f t="shared" si="13"/>
        <v/>
      </c>
      <c r="M96" s="31" t="str">
        <f t="shared" si="14"/>
        <v/>
      </c>
      <c r="N96" s="31" t="str">
        <f t="shared" si="15"/>
        <v/>
      </c>
      <c r="O96" s="31" t="str">
        <f t="shared" si="16"/>
        <v/>
      </c>
      <c r="P96" s="31" t="str">
        <f t="shared" si="17"/>
        <v/>
      </c>
      <c r="Q96" s="31" t="str">
        <f t="shared" si="18"/>
        <v/>
      </c>
      <c r="R96" s="31" t="str">
        <f t="shared" si="19"/>
        <v/>
      </c>
      <c r="S96" s="31" t="str">
        <f t="shared" si="20"/>
        <v/>
      </c>
      <c r="T96" s="25" t="str">
        <f t="shared" si="21"/>
        <v/>
      </c>
    </row>
    <row r="97" spans="2:20" s="25" customFormat="1" ht="17.45" customHeight="1" x14ac:dyDescent="0.2">
      <c r="B97" s="43"/>
      <c r="C97" s="28" t="str">
        <f>IFERROR(VLOOKUP(B97,Data!$B$3:$D$79,2,FALSE),"")</f>
        <v/>
      </c>
      <c r="D97" s="44"/>
      <c r="E97" s="29"/>
      <c r="F97" s="29"/>
      <c r="G97" s="66" t="str">
        <f>IF(D97="","",IF($D$3:$D$200="ลาคลอด",F97-E97,NETWORKDAYS(E97,F97,Holidays!$B$2:$B$50)))</f>
        <v/>
      </c>
      <c r="I97" s="30" t="str">
        <f>IF(Data!C97="","",Data!C97)</f>
        <v/>
      </c>
      <c r="J97" s="31" t="str">
        <f t="shared" si="11"/>
        <v/>
      </c>
      <c r="K97" s="31" t="str">
        <f t="shared" si="12"/>
        <v/>
      </c>
      <c r="L97" s="31" t="str">
        <f t="shared" si="13"/>
        <v/>
      </c>
      <c r="M97" s="31" t="str">
        <f t="shared" si="14"/>
        <v/>
      </c>
      <c r="N97" s="31" t="str">
        <f t="shared" si="15"/>
        <v/>
      </c>
      <c r="O97" s="31" t="str">
        <f t="shared" si="16"/>
        <v/>
      </c>
      <c r="P97" s="31" t="str">
        <f t="shared" si="17"/>
        <v/>
      </c>
      <c r="Q97" s="31" t="str">
        <f t="shared" si="18"/>
        <v/>
      </c>
      <c r="R97" s="31" t="str">
        <f t="shared" si="19"/>
        <v/>
      </c>
      <c r="S97" s="31" t="str">
        <f t="shared" si="20"/>
        <v/>
      </c>
      <c r="T97" s="25" t="str">
        <f t="shared" si="21"/>
        <v/>
      </c>
    </row>
    <row r="98" spans="2:20" s="25" customFormat="1" ht="17.45" customHeight="1" x14ac:dyDescent="0.2">
      <c r="B98" s="43"/>
      <c r="C98" s="28" t="str">
        <f>IFERROR(VLOOKUP(B98,Data!$B$3:$D$79,2,FALSE),"")</f>
        <v/>
      </c>
      <c r="D98" s="44"/>
      <c r="E98" s="29"/>
      <c r="F98" s="29"/>
      <c r="G98" s="66" t="str">
        <f>IF(D98="","",IF($D$3:$D$200="ลาคลอด",F98-E98,NETWORKDAYS(E98,F98,Holidays!$B$2:$B$50)))</f>
        <v/>
      </c>
      <c r="I98" s="30" t="str">
        <f>IF(Data!C98="","",Data!C98)</f>
        <v/>
      </c>
      <c r="J98" s="31" t="str">
        <f t="shared" si="11"/>
        <v/>
      </c>
      <c r="K98" s="31" t="str">
        <f t="shared" si="12"/>
        <v/>
      </c>
      <c r="L98" s="31" t="str">
        <f t="shared" si="13"/>
        <v/>
      </c>
      <c r="M98" s="31" t="str">
        <f t="shared" si="14"/>
        <v/>
      </c>
      <c r="N98" s="31" t="str">
        <f t="shared" si="15"/>
        <v/>
      </c>
      <c r="O98" s="31" t="str">
        <f t="shared" si="16"/>
        <v/>
      </c>
      <c r="P98" s="31" t="str">
        <f t="shared" si="17"/>
        <v/>
      </c>
      <c r="Q98" s="31" t="str">
        <f t="shared" si="18"/>
        <v/>
      </c>
      <c r="R98" s="31" t="str">
        <f t="shared" si="19"/>
        <v/>
      </c>
      <c r="S98" s="31" t="str">
        <f t="shared" si="20"/>
        <v/>
      </c>
      <c r="T98" s="25" t="str">
        <f t="shared" si="21"/>
        <v/>
      </c>
    </row>
    <row r="99" spans="2:20" s="25" customFormat="1" ht="17.45" customHeight="1" x14ac:dyDescent="0.2">
      <c r="B99" s="43"/>
      <c r="C99" s="28" t="str">
        <f>IFERROR(VLOOKUP(B99,Data!$B$3:$D$79,2,FALSE),"")</f>
        <v/>
      </c>
      <c r="D99" s="44"/>
      <c r="E99" s="29"/>
      <c r="F99" s="29"/>
      <c r="G99" s="66" t="str">
        <f>IF(D99="","",IF($D$3:$D$200="ลาคลอด",F99-E99,NETWORKDAYS(E99,F99,Holidays!$B$2:$B$50)))</f>
        <v/>
      </c>
      <c r="I99" s="30" t="str">
        <f>IF(Data!C99="","",Data!C99)</f>
        <v/>
      </c>
      <c r="J99" s="31" t="str">
        <f t="shared" si="11"/>
        <v/>
      </c>
      <c r="K99" s="31" t="str">
        <f t="shared" si="12"/>
        <v/>
      </c>
      <c r="L99" s="31" t="str">
        <f t="shared" si="13"/>
        <v/>
      </c>
      <c r="M99" s="31" t="str">
        <f t="shared" si="14"/>
        <v/>
      </c>
      <c r="N99" s="31" t="str">
        <f t="shared" si="15"/>
        <v/>
      </c>
      <c r="O99" s="31" t="str">
        <f t="shared" si="16"/>
        <v/>
      </c>
      <c r="P99" s="31" t="str">
        <f t="shared" si="17"/>
        <v/>
      </c>
      <c r="Q99" s="31" t="str">
        <f t="shared" si="18"/>
        <v/>
      </c>
      <c r="R99" s="31" t="str">
        <f t="shared" si="19"/>
        <v/>
      </c>
      <c r="S99" s="31" t="str">
        <f t="shared" si="20"/>
        <v/>
      </c>
      <c r="T99" s="25" t="str">
        <f t="shared" si="21"/>
        <v/>
      </c>
    </row>
    <row r="100" spans="2:20" s="25" customFormat="1" ht="17.45" customHeight="1" x14ac:dyDescent="0.2">
      <c r="B100" s="43"/>
      <c r="C100" s="28" t="str">
        <f>IFERROR(VLOOKUP(B100,Data!$B$3:$D$79,2,FALSE),"")</f>
        <v/>
      </c>
      <c r="D100" s="44"/>
      <c r="E100" s="29"/>
      <c r="F100" s="29"/>
      <c r="G100" s="66" t="str">
        <f>IF(D100="","",IF($D$3:$D$200="ลาคลอด",F100-E100,NETWORKDAYS(E100,F100,Holidays!$B$2:$B$50)))</f>
        <v/>
      </c>
      <c r="I100" s="30" t="str">
        <f>IF(Data!C100="","",Data!C100)</f>
        <v/>
      </c>
      <c r="J100" s="31" t="str">
        <f t="shared" si="11"/>
        <v/>
      </c>
      <c r="K100" s="31" t="str">
        <f t="shared" si="12"/>
        <v/>
      </c>
      <c r="L100" s="31" t="str">
        <f t="shared" si="13"/>
        <v/>
      </c>
      <c r="M100" s="31" t="str">
        <f t="shared" si="14"/>
        <v/>
      </c>
      <c r="N100" s="31" t="str">
        <f t="shared" si="15"/>
        <v/>
      </c>
      <c r="O100" s="31" t="str">
        <f t="shared" si="16"/>
        <v/>
      </c>
      <c r="P100" s="31" t="str">
        <f t="shared" si="17"/>
        <v/>
      </c>
      <c r="Q100" s="31" t="str">
        <f t="shared" si="18"/>
        <v/>
      </c>
      <c r="R100" s="31" t="str">
        <f t="shared" si="19"/>
        <v/>
      </c>
      <c r="S100" s="31" t="str">
        <f t="shared" si="20"/>
        <v/>
      </c>
      <c r="T100" s="25" t="str">
        <f t="shared" si="21"/>
        <v/>
      </c>
    </row>
    <row r="101" spans="2:20" s="25" customFormat="1" ht="17.45" customHeight="1" x14ac:dyDescent="0.2">
      <c r="B101" s="43"/>
      <c r="C101" s="28" t="str">
        <f>IFERROR(VLOOKUP(B101,Data!$B$3:$D$79,2,FALSE),"")</f>
        <v/>
      </c>
      <c r="D101" s="44"/>
      <c r="E101" s="29"/>
      <c r="F101" s="29"/>
      <c r="G101" s="66" t="str">
        <f>IF(D101="","",IF($D$3:$D$200="ลาคลอด",F101-E101,NETWORKDAYS(E101,F101,Holidays!$B$2:$B$50)))</f>
        <v/>
      </c>
      <c r="I101" s="30" t="str">
        <f>IF(Data!C101="","",Data!C101)</f>
        <v/>
      </c>
      <c r="J101" s="31" t="str">
        <f t="shared" si="11"/>
        <v/>
      </c>
      <c r="K101" s="31" t="str">
        <f t="shared" si="12"/>
        <v/>
      </c>
      <c r="L101" s="31" t="str">
        <f t="shared" si="13"/>
        <v/>
      </c>
      <c r="M101" s="31" t="str">
        <f t="shared" si="14"/>
        <v/>
      </c>
      <c r="N101" s="31" t="str">
        <f t="shared" si="15"/>
        <v/>
      </c>
      <c r="O101" s="31" t="str">
        <f t="shared" si="16"/>
        <v/>
      </c>
      <c r="P101" s="31" t="str">
        <f t="shared" si="17"/>
        <v/>
      </c>
      <c r="Q101" s="31" t="str">
        <f t="shared" si="18"/>
        <v/>
      </c>
      <c r="R101" s="31" t="str">
        <f t="shared" si="19"/>
        <v/>
      </c>
      <c r="S101" s="31" t="str">
        <f t="shared" si="20"/>
        <v/>
      </c>
      <c r="T101" s="25" t="str">
        <f t="shared" si="21"/>
        <v/>
      </c>
    </row>
    <row r="102" spans="2:20" s="25" customFormat="1" ht="17.45" customHeight="1" x14ac:dyDescent="0.2">
      <c r="B102" s="43"/>
      <c r="C102" s="28" t="str">
        <f>IFERROR(VLOOKUP(B102,Data!$B$3:$D$79,2,FALSE),"")</f>
        <v/>
      </c>
      <c r="D102" s="44"/>
      <c r="E102" s="29"/>
      <c r="F102" s="29"/>
      <c r="G102" s="66" t="str">
        <f>IF(D102="","",IF($D$3:$D$200="ลาคลอด",F102-E102,NETWORKDAYS(E102,F102,Holidays!$B$2:$B$50)))</f>
        <v/>
      </c>
      <c r="I102" s="30" t="str">
        <f>IF(Data!C102="","",Data!C102)</f>
        <v/>
      </c>
      <c r="J102" s="31" t="str">
        <f t="shared" si="11"/>
        <v/>
      </c>
      <c r="K102" s="31" t="str">
        <f t="shared" si="12"/>
        <v/>
      </c>
      <c r="L102" s="31" t="str">
        <f t="shared" si="13"/>
        <v/>
      </c>
      <c r="M102" s="31" t="str">
        <f t="shared" si="14"/>
        <v/>
      </c>
      <c r="N102" s="31" t="str">
        <f t="shared" si="15"/>
        <v/>
      </c>
      <c r="O102" s="31" t="str">
        <f t="shared" si="16"/>
        <v/>
      </c>
      <c r="P102" s="31" t="str">
        <f t="shared" si="17"/>
        <v/>
      </c>
      <c r="Q102" s="31" t="str">
        <f t="shared" si="18"/>
        <v/>
      </c>
      <c r="R102" s="31" t="str">
        <f t="shared" si="19"/>
        <v/>
      </c>
      <c r="S102" s="31" t="str">
        <f t="shared" si="20"/>
        <v/>
      </c>
      <c r="T102" s="25" t="str">
        <f t="shared" si="21"/>
        <v/>
      </c>
    </row>
    <row r="103" spans="2:20" s="25" customFormat="1" ht="17.45" customHeight="1" x14ac:dyDescent="0.2">
      <c r="B103" s="43"/>
      <c r="C103" s="28" t="str">
        <f>IFERROR(VLOOKUP(B103,Data!$B$3:$D$79,2,FALSE),"")</f>
        <v/>
      </c>
      <c r="D103" s="44"/>
      <c r="E103" s="29"/>
      <c r="F103" s="29"/>
      <c r="G103" s="66" t="str">
        <f>IF(D103="","",IF($D$3:$D$200="ลาคลอด",F103-E103,NETWORKDAYS(E103,F103,Holidays!$B$2:$B$50)))</f>
        <v/>
      </c>
      <c r="I103" s="30" t="str">
        <f>IF(Data!C103="","",Data!C103)</f>
        <v/>
      </c>
      <c r="J103" s="31" t="str">
        <f t="shared" si="11"/>
        <v/>
      </c>
      <c r="K103" s="31" t="str">
        <f t="shared" si="12"/>
        <v/>
      </c>
      <c r="L103" s="31" t="str">
        <f t="shared" si="13"/>
        <v/>
      </c>
      <c r="M103" s="31" t="str">
        <f t="shared" si="14"/>
        <v/>
      </c>
      <c r="N103" s="31" t="str">
        <f t="shared" si="15"/>
        <v/>
      </c>
      <c r="O103" s="31" t="str">
        <f t="shared" si="16"/>
        <v/>
      </c>
      <c r="P103" s="31" t="str">
        <f t="shared" si="17"/>
        <v/>
      </c>
      <c r="Q103" s="31" t="str">
        <f t="shared" si="18"/>
        <v/>
      </c>
      <c r="R103" s="31" t="str">
        <f t="shared" si="19"/>
        <v/>
      </c>
      <c r="S103" s="31" t="str">
        <f t="shared" si="20"/>
        <v/>
      </c>
      <c r="T103" s="25" t="str">
        <f t="shared" si="21"/>
        <v/>
      </c>
    </row>
    <row r="104" spans="2:20" s="25" customFormat="1" ht="17.45" customHeight="1" x14ac:dyDescent="0.2">
      <c r="B104" s="43"/>
      <c r="C104" s="28" t="str">
        <f>IFERROR(VLOOKUP(B104,Data!$B$3:$D$79,2,FALSE),"")</f>
        <v/>
      </c>
      <c r="D104" s="44"/>
      <c r="E104" s="29"/>
      <c r="F104" s="29"/>
      <c r="G104" s="66" t="str">
        <f>IF(D104="","",IF($D$3:$D$200="ลาคลอด",F104-E104,NETWORKDAYS(E104,F104,Holidays!$B$2:$B$50)))</f>
        <v/>
      </c>
      <c r="I104" s="30" t="str">
        <f>IF(Data!C104="","",Data!C104)</f>
        <v/>
      </c>
      <c r="J104" s="31" t="str">
        <f t="shared" si="11"/>
        <v/>
      </c>
      <c r="K104" s="31" t="str">
        <f t="shared" si="12"/>
        <v/>
      </c>
      <c r="L104" s="31" t="str">
        <f t="shared" si="13"/>
        <v/>
      </c>
      <c r="M104" s="31" t="str">
        <f t="shared" si="14"/>
        <v/>
      </c>
      <c r="N104" s="31" t="str">
        <f t="shared" si="15"/>
        <v/>
      </c>
      <c r="O104" s="31" t="str">
        <f t="shared" si="16"/>
        <v/>
      </c>
      <c r="P104" s="31" t="str">
        <f t="shared" si="17"/>
        <v/>
      </c>
      <c r="Q104" s="31" t="str">
        <f t="shared" si="18"/>
        <v/>
      </c>
      <c r="R104" s="31" t="str">
        <f t="shared" si="19"/>
        <v/>
      </c>
      <c r="S104" s="31" t="str">
        <f t="shared" si="20"/>
        <v/>
      </c>
      <c r="T104" s="25" t="str">
        <f t="shared" si="21"/>
        <v/>
      </c>
    </row>
    <row r="105" spans="2:20" s="25" customFormat="1" ht="17.45" customHeight="1" x14ac:dyDescent="0.2">
      <c r="B105" s="43"/>
      <c r="C105" s="28" t="str">
        <f>IFERROR(VLOOKUP(B105,Data!$B$3:$D$79,2,FALSE),"")</f>
        <v/>
      </c>
      <c r="D105" s="44"/>
      <c r="E105" s="29"/>
      <c r="F105" s="29"/>
      <c r="G105" s="66" t="str">
        <f>IF(D105="","",IF($D$3:$D$200="ลาคลอด",F105-E105,NETWORKDAYS(E105,F105,Holidays!$B$2:$B$50)))</f>
        <v/>
      </c>
      <c r="I105" s="30" t="str">
        <f>IF(Data!C105="","",Data!C105)</f>
        <v/>
      </c>
      <c r="J105" s="31" t="str">
        <f t="shared" si="11"/>
        <v/>
      </c>
      <c r="K105" s="31" t="str">
        <f t="shared" si="12"/>
        <v/>
      </c>
      <c r="L105" s="31" t="str">
        <f t="shared" si="13"/>
        <v/>
      </c>
      <c r="M105" s="31" t="str">
        <f t="shared" si="14"/>
        <v/>
      </c>
      <c r="N105" s="31" t="str">
        <f t="shared" si="15"/>
        <v/>
      </c>
      <c r="O105" s="31" t="str">
        <f t="shared" si="16"/>
        <v/>
      </c>
      <c r="P105" s="31" t="str">
        <f t="shared" si="17"/>
        <v/>
      </c>
      <c r="Q105" s="31" t="str">
        <f t="shared" si="18"/>
        <v/>
      </c>
      <c r="R105" s="31" t="str">
        <f t="shared" si="19"/>
        <v/>
      </c>
      <c r="S105" s="31" t="str">
        <f t="shared" si="20"/>
        <v/>
      </c>
      <c r="T105" s="25" t="str">
        <f t="shared" si="21"/>
        <v/>
      </c>
    </row>
    <row r="106" spans="2:20" s="25" customFormat="1" ht="17.45" customHeight="1" x14ac:dyDescent="0.2">
      <c r="B106" s="43"/>
      <c r="C106" s="28" t="str">
        <f>IFERROR(VLOOKUP(B106,Data!$B$3:$D$79,2,FALSE),"")</f>
        <v/>
      </c>
      <c r="D106" s="44"/>
      <c r="E106" s="29"/>
      <c r="F106" s="29"/>
      <c r="G106" s="66" t="str">
        <f>IF(D106="","",IF($D$3:$D$200="ลาคลอด",F106-E106,NETWORKDAYS(E106,F106,Holidays!$B$2:$B$50)))</f>
        <v/>
      </c>
      <c r="I106" s="30" t="str">
        <f>IF(Data!C106="","",Data!C106)</f>
        <v/>
      </c>
      <c r="J106" s="31" t="str">
        <f t="shared" si="11"/>
        <v/>
      </c>
      <c r="K106" s="31" t="str">
        <f t="shared" si="12"/>
        <v/>
      </c>
      <c r="L106" s="31" t="str">
        <f t="shared" si="13"/>
        <v/>
      </c>
      <c r="M106" s="31" t="str">
        <f t="shared" si="14"/>
        <v/>
      </c>
      <c r="N106" s="31" t="str">
        <f t="shared" si="15"/>
        <v/>
      </c>
      <c r="O106" s="31" t="str">
        <f t="shared" si="16"/>
        <v/>
      </c>
      <c r="P106" s="31" t="str">
        <f t="shared" si="17"/>
        <v/>
      </c>
      <c r="Q106" s="31" t="str">
        <f t="shared" si="18"/>
        <v/>
      </c>
      <c r="R106" s="31" t="str">
        <f t="shared" si="19"/>
        <v/>
      </c>
      <c r="S106" s="31" t="str">
        <f t="shared" si="20"/>
        <v/>
      </c>
      <c r="T106" s="25" t="str">
        <f t="shared" si="21"/>
        <v/>
      </c>
    </row>
    <row r="107" spans="2:20" s="25" customFormat="1" ht="17.45" customHeight="1" x14ac:dyDescent="0.2">
      <c r="B107" s="43"/>
      <c r="C107" s="28" t="str">
        <f>IFERROR(VLOOKUP(B107,Data!$B$3:$D$79,2,FALSE),"")</f>
        <v/>
      </c>
      <c r="D107" s="44"/>
      <c r="E107" s="29"/>
      <c r="F107" s="29"/>
      <c r="G107" s="66" t="str">
        <f>IF(D107="","",IF($D$3:$D$200="ลาคลอด",F107-E107,NETWORKDAYS(E107,F107,Holidays!$B$2:$B$50)))</f>
        <v/>
      </c>
      <c r="I107" s="30" t="str">
        <f>IF(Data!C107="","",Data!C107)</f>
        <v/>
      </c>
      <c r="J107" s="31" t="str">
        <f t="shared" si="11"/>
        <v/>
      </c>
      <c r="K107" s="31" t="str">
        <f t="shared" si="12"/>
        <v/>
      </c>
      <c r="L107" s="31" t="str">
        <f t="shared" si="13"/>
        <v/>
      </c>
      <c r="M107" s="31" t="str">
        <f t="shared" si="14"/>
        <v/>
      </c>
      <c r="N107" s="31" t="str">
        <f t="shared" si="15"/>
        <v/>
      </c>
      <c r="O107" s="31" t="str">
        <f t="shared" si="16"/>
        <v/>
      </c>
      <c r="P107" s="31" t="str">
        <f t="shared" si="17"/>
        <v/>
      </c>
      <c r="Q107" s="31" t="str">
        <f t="shared" si="18"/>
        <v/>
      </c>
      <c r="R107" s="31" t="str">
        <f t="shared" si="19"/>
        <v/>
      </c>
      <c r="S107" s="31" t="str">
        <f t="shared" si="20"/>
        <v/>
      </c>
      <c r="T107" s="25" t="str">
        <f t="shared" si="21"/>
        <v/>
      </c>
    </row>
    <row r="108" spans="2:20" s="25" customFormat="1" ht="17.45" customHeight="1" x14ac:dyDescent="0.2">
      <c r="B108" s="43"/>
      <c r="C108" s="28" t="str">
        <f>IFERROR(VLOOKUP(B108,Data!$B$3:$D$79,2,FALSE),"")</f>
        <v/>
      </c>
      <c r="D108" s="44"/>
      <c r="E108" s="29"/>
      <c r="F108" s="29"/>
      <c r="G108" s="66" t="str">
        <f>IF(D108="","",IF($D$3:$D$200="ลาคลอด",F108-E108,NETWORKDAYS(E108,F108,Holidays!$B$2:$B$50)))</f>
        <v/>
      </c>
      <c r="I108" s="30" t="str">
        <f>IF(Data!C108="","",Data!C108)</f>
        <v/>
      </c>
      <c r="J108" s="31" t="str">
        <f t="shared" si="11"/>
        <v/>
      </c>
      <c r="K108" s="31" t="str">
        <f t="shared" si="12"/>
        <v/>
      </c>
      <c r="L108" s="31" t="str">
        <f t="shared" si="13"/>
        <v/>
      </c>
      <c r="M108" s="31" t="str">
        <f t="shared" si="14"/>
        <v/>
      </c>
      <c r="N108" s="31" t="str">
        <f t="shared" si="15"/>
        <v/>
      </c>
      <c r="O108" s="31" t="str">
        <f t="shared" si="16"/>
        <v/>
      </c>
      <c r="P108" s="31" t="str">
        <f t="shared" si="17"/>
        <v/>
      </c>
      <c r="Q108" s="31" t="str">
        <f t="shared" si="18"/>
        <v/>
      </c>
      <c r="R108" s="31" t="str">
        <f t="shared" si="19"/>
        <v/>
      </c>
      <c r="S108" s="31" t="str">
        <f t="shared" si="20"/>
        <v/>
      </c>
      <c r="T108" s="25" t="str">
        <f t="shared" si="21"/>
        <v/>
      </c>
    </row>
    <row r="109" spans="2:20" s="25" customFormat="1" ht="17.45" customHeight="1" x14ac:dyDescent="0.2">
      <c r="B109" s="43"/>
      <c r="C109" s="28" t="str">
        <f>IFERROR(VLOOKUP(B109,Data!$B$3:$D$79,2,FALSE),"")</f>
        <v/>
      </c>
      <c r="D109" s="44"/>
      <c r="E109" s="29"/>
      <c r="F109" s="29"/>
      <c r="G109" s="66" t="str">
        <f>IF(D109="","",IF($D$3:$D$200="ลาคลอด",F109-E109,NETWORKDAYS(E109,F109,Holidays!$B$2:$B$50)))</f>
        <v/>
      </c>
      <c r="I109" s="30" t="str">
        <f>IF(Data!C109="","",Data!C109)</f>
        <v/>
      </c>
      <c r="J109" s="31" t="str">
        <f t="shared" si="11"/>
        <v/>
      </c>
      <c r="K109" s="31" t="str">
        <f t="shared" si="12"/>
        <v/>
      </c>
      <c r="L109" s="31" t="str">
        <f t="shared" si="13"/>
        <v/>
      </c>
      <c r="M109" s="31" t="str">
        <f t="shared" si="14"/>
        <v/>
      </c>
      <c r="N109" s="31" t="str">
        <f t="shared" si="15"/>
        <v/>
      </c>
      <c r="O109" s="31" t="str">
        <f t="shared" si="16"/>
        <v/>
      </c>
      <c r="P109" s="31" t="str">
        <f t="shared" si="17"/>
        <v/>
      </c>
      <c r="Q109" s="31" t="str">
        <f t="shared" si="18"/>
        <v/>
      </c>
      <c r="R109" s="31" t="str">
        <f t="shared" si="19"/>
        <v/>
      </c>
      <c r="S109" s="31" t="str">
        <f t="shared" si="20"/>
        <v/>
      </c>
      <c r="T109" s="25" t="str">
        <f t="shared" si="21"/>
        <v/>
      </c>
    </row>
    <row r="110" spans="2:20" s="25" customFormat="1" ht="17.45" customHeight="1" x14ac:dyDescent="0.2">
      <c r="B110" s="43"/>
      <c r="C110" s="28" t="str">
        <f>IFERROR(VLOOKUP(B110,Data!$B$3:$D$79,2,FALSE),"")</f>
        <v/>
      </c>
      <c r="D110" s="44"/>
      <c r="E110" s="29"/>
      <c r="F110" s="29"/>
      <c r="G110" s="66" t="str">
        <f>IF(D110="","",IF($D$3:$D$200="ลาคลอด",F110-E110,NETWORKDAYS(E110,F110,Holidays!$B$2:$B$50)))</f>
        <v/>
      </c>
      <c r="I110" s="30" t="str">
        <f>IF(Data!C110="","",Data!C110)</f>
        <v/>
      </c>
      <c r="J110" s="31" t="str">
        <f t="shared" si="11"/>
        <v/>
      </c>
      <c r="K110" s="31" t="str">
        <f t="shared" si="12"/>
        <v/>
      </c>
      <c r="L110" s="31" t="str">
        <f t="shared" si="13"/>
        <v/>
      </c>
      <c r="M110" s="31" t="str">
        <f t="shared" si="14"/>
        <v/>
      </c>
      <c r="N110" s="31" t="str">
        <f t="shared" si="15"/>
        <v/>
      </c>
      <c r="O110" s="31" t="str">
        <f t="shared" si="16"/>
        <v/>
      </c>
      <c r="P110" s="31" t="str">
        <f t="shared" si="17"/>
        <v/>
      </c>
      <c r="Q110" s="31" t="str">
        <f t="shared" si="18"/>
        <v/>
      </c>
      <c r="R110" s="31" t="str">
        <f t="shared" si="19"/>
        <v/>
      </c>
      <c r="S110" s="31" t="str">
        <f t="shared" si="20"/>
        <v/>
      </c>
      <c r="T110" s="25" t="str">
        <f t="shared" si="21"/>
        <v/>
      </c>
    </row>
    <row r="111" spans="2:20" s="25" customFormat="1" ht="17.45" customHeight="1" x14ac:dyDescent="0.2">
      <c r="B111" s="43"/>
      <c r="C111" s="28" t="str">
        <f>IFERROR(VLOOKUP(B111,Data!$B$3:$D$79,2,FALSE),"")</f>
        <v/>
      </c>
      <c r="D111" s="44"/>
      <c r="E111" s="29"/>
      <c r="F111" s="29"/>
      <c r="G111" s="66" t="str">
        <f>IF(D111="","",IF($D$3:$D$200="ลาคลอด",F111-E111,NETWORKDAYS(E111,F111,Holidays!$B$2:$B$50)))</f>
        <v/>
      </c>
      <c r="I111" s="30" t="str">
        <f>IF(Data!C111="","",Data!C111)</f>
        <v/>
      </c>
      <c r="J111" s="31" t="str">
        <f t="shared" si="11"/>
        <v/>
      </c>
      <c r="K111" s="31" t="str">
        <f t="shared" si="12"/>
        <v/>
      </c>
      <c r="L111" s="31" t="str">
        <f t="shared" si="13"/>
        <v/>
      </c>
      <c r="M111" s="31" t="str">
        <f t="shared" si="14"/>
        <v/>
      </c>
      <c r="N111" s="31" t="str">
        <f t="shared" si="15"/>
        <v/>
      </c>
      <c r="O111" s="31" t="str">
        <f t="shared" si="16"/>
        <v/>
      </c>
      <c r="P111" s="31" t="str">
        <f t="shared" si="17"/>
        <v/>
      </c>
      <c r="Q111" s="31" t="str">
        <f t="shared" si="18"/>
        <v/>
      </c>
      <c r="R111" s="31" t="str">
        <f t="shared" si="19"/>
        <v/>
      </c>
      <c r="S111" s="31" t="str">
        <f t="shared" si="20"/>
        <v/>
      </c>
      <c r="T111" s="25" t="str">
        <f t="shared" si="21"/>
        <v/>
      </c>
    </row>
    <row r="112" spans="2:20" s="25" customFormat="1" ht="17.45" customHeight="1" x14ac:dyDescent="0.2">
      <c r="B112" s="43"/>
      <c r="C112" s="28" t="str">
        <f>IFERROR(VLOOKUP(B112,Data!$B$3:$D$79,2,FALSE),"")</f>
        <v/>
      </c>
      <c r="D112" s="44"/>
      <c r="E112" s="29"/>
      <c r="F112" s="29"/>
      <c r="G112" s="66" t="str">
        <f>IF(D112="","",IF($D$3:$D$200="ลาคลอด",F112-E112,NETWORKDAYS(E112,F112,Holidays!$B$2:$B$50)))</f>
        <v/>
      </c>
      <c r="I112" s="30" t="str">
        <f>IF(Data!C112="","",Data!C112)</f>
        <v/>
      </c>
      <c r="J112" s="31" t="str">
        <f t="shared" si="11"/>
        <v/>
      </c>
      <c r="K112" s="31" t="str">
        <f t="shared" si="12"/>
        <v/>
      </c>
      <c r="L112" s="31" t="str">
        <f t="shared" si="13"/>
        <v/>
      </c>
      <c r="M112" s="31" t="str">
        <f t="shared" si="14"/>
        <v/>
      </c>
      <c r="N112" s="31" t="str">
        <f t="shared" si="15"/>
        <v/>
      </c>
      <c r="O112" s="31" t="str">
        <f t="shared" si="16"/>
        <v/>
      </c>
      <c r="P112" s="31" t="str">
        <f t="shared" si="17"/>
        <v/>
      </c>
      <c r="Q112" s="31" t="str">
        <f t="shared" si="18"/>
        <v/>
      </c>
      <c r="R112" s="31" t="str">
        <f t="shared" si="19"/>
        <v/>
      </c>
      <c r="S112" s="31" t="str">
        <f t="shared" si="20"/>
        <v/>
      </c>
      <c r="T112" s="25" t="str">
        <f t="shared" si="21"/>
        <v/>
      </c>
    </row>
    <row r="113" spans="2:20" s="25" customFormat="1" ht="17.45" customHeight="1" x14ac:dyDescent="0.2">
      <c r="B113" s="43"/>
      <c r="C113" s="28" t="str">
        <f>IFERROR(VLOOKUP(B113,Data!$B$3:$D$79,2,FALSE),"")</f>
        <v/>
      </c>
      <c r="D113" s="44"/>
      <c r="E113" s="29"/>
      <c r="F113" s="29"/>
      <c r="G113" s="66" t="str">
        <f>IF(D113="","",IF($D$3:$D$200="ลาคลอด",F113-E113,NETWORKDAYS(E113,F113,Holidays!$B$2:$B$50)))</f>
        <v/>
      </c>
      <c r="I113" s="30" t="str">
        <f>IF(Data!C113="","",Data!C113)</f>
        <v/>
      </c>
      <c r="J113" s="31" t="str">
        <f t="shared" si="11"/>
        <v/>
      </c>
      <c r="K113" s="31" t="str">
        <f t="shared" si="12"/>
        <v/>
      </c>
      <c r="L113" s="31" t="str">
        <f t="shared" si="13"/>
        <v/>
      </c>
      <c r="M113" s="31" t="str">
        <f t="shared" si="14"/>
        <v/>
      </c>
      <c r="N113" s="31" t="str">
        <f t="shared" si="15"/>
        <v/>
      </c>
      <c r="O113" s="31" t="str">
        <f t="shared" si="16"/>
        <v/>
      </c>
      <c r="P113" s="31" t="str">
        <f t="shared" si="17"/>
        <v/>
      </c>
      <c r="Q113" s="31" t="str">
        <f t="shared" si="18"/>
        <v/>
      </c>
      <c r="R113" s="31" t="str">
        <f t="shared" si="19"/>
        <v/>
      </c>
      <c r="S113" s="31" t="str">
        <f t="shared" si="20"/>
        <v/>
      </c>
      <c r="T113" s="25" t="str">
        <f t="shared" si="21"/>
        <v/>
      </c>
    </row>
    <row r="114" spans="2:20" s="25" customFormat="1" ht="17.45" customHeight="1" x14ac:dyDescent="0.2">
      <c r="B114" s="43"/>
      <c r="C114" s="28" t="str">
        <f>IFERROR(VLOOKUP(B114,Data!$B$3:$D$79,2,FALSE),"")</f>
        <v/>
      </c>
      <c r="D114" s="44"/>
      <c r="E114" s="29"/>
      <c r="F114" s="29"/>
      <c r="G114" s="66" t="str">
        <f>IF(D114="","",IF($D$3:$D$200="ลาคลอด",F114-E114,NETWORKDAYS(E114,F114,Holidays!$B$2:$B$50)))</f>
        <v/>
      </c>
      <c r="I114" s="30" t="str">
        <f>IF(Data!C114="","",Data!C114)</f>
        <v/>
      </c>
      <c r="J114" s="31" t="str">
        <f t="shared" si="11"/>
        <v/>
      </c>
      <c r="K114" s="31" t="str">
        <f t="shared" si="12"/>
        <v/>
      </c>
      <c r="L114" s="31" t="str">
        <f t="shared" si="13"/>
        <v/>
      </c>
      <c r="M114" s="31" t="str">
        <f t="shared" si="14"/>
        <v/>
      </c>
      <c r="N114" s="31" t="str">
        <f t="shared" si="15"/>
        <v/>
      </c>
      <c r="O114" s="31" t="str">
        <f t="shared" si="16"/>
        <v/>
      </c>
      <c r="P114" s="31" t="str">
        <f t="shared" si="17"/>
        <v/>
      </c>
      <c r="Q114" s="31" t="str">
        <f t="shared" si="18"/>
        <v/>
      </c>
      <c r="R114" s="31" t="str">
        <f t="shared" si="19"/>
        <v/>
      </c>
      <c r="S114" s="31" t="str">
        <f t="shared" si="20"/>
        <v/>
      </c>
      <c r="T114" s="25" t="str">
        <f t="shared" si="21"/>
        <v/>
      </c>
    </row>
    <row r="115" spans="2:20" s="25" customFormat="1" ht="17.45" customHeight="1" x14ac:dyDescent="0.2">
      <c r="B115" s="43"/>
      <c r="C115" s="28" t="str">
        <f>IFERROR(VLOOKUP(B115,Data!$B$3:$D$79,2,FALSE),"")</f>
        <v/>
      </c>
      <c r="D115" s="44"/>
      <c r="E115" s="29"/>
      <c r="F115" s="29"/>
      <c r="G115" s="66" t="str">
        <f>IF(D115="","",IF($D$3:$D$200="ลาคลอด",F115-E115,NETWORKDAYS(E115,F115,Holidays!$B$2:$B$50)))</f>
        <v/>
      </c>
      <c r="I115" s="30" t="str">
        <f>IF(Data!C115="","",Data!C115)</f>
        <v/>
      </c>
      <c r="J115" s="31" t="str">
        <f t="shared" si="11"/>
        <v/>
      </c>
      <c r="K115" s="31" t="str">
        <f t="shared" si="12"/>
        <v/>
      </c>
      <c r="L115" s="31" t="str">
        <f t="shared" si="13"/>
        <v/>
      </c>
      <c r="M115" s="31" t="str">
        <f t="shared" si="14"/>
        <v/>
      </c>
      <c r="N115" s="31" t="str">
        <f t="shared" si="15"/>
        <v/>
      </c>
      <c r="O115" s="31" t="str">
        <f t="shared" si="16"/>
        <v/>
      </c>
      <c r="P115" s="31" t="str">
        <f t="shared" si="17"/>
        <v/>
      </c>
      <c r="Q115" s="31" t="str">
        <f t="shared" si="18"/>
        <v/>
      </c>
      <c r="R115" s="31" t="str">
        <f t="shared" si="19"/>
        <v/>
      </c>
      <c r="S115" s="31" t="str">
        <f t="shared" si="20"/>
        <v/>
      </c>
      <c r="T115" s="25" t="str">
        <f t="shared" si="21"/>
        <v/>
      </c>
    </row>
    <row r="116" spans="2:20" s="25" customFormat="1" ht="17.45" customHeight="1" x14ac:dyDescent="0.2">
      <c r="B116" s="43"/>
      <c r="C116" s="28" t="str">
        <f>IFERROR(VLOOKUP(B116,Data!$B$3:$D$79,2,FALSE),"")</f>
        <v/>
      </c>
      <c r="D116" s="44"/>
      <c r="E116" s="29"/>
      <c r="F116" s="29"/>
      <c r="G116" s="66" t="str">
        <f>IF(D116="","",IF($D$3:$D$200="ลาคลอด",F116-E116,NETWORKDAYS(E116,F116,Holidays!$B$2:$B$50)))</f>
        <v/>
      </c>
      <c r="I116" s="30" t="str">
        <f>IF(Data!C116="","",Data!C116)</f>
        <v/>
      </c>
      <c r="J116" s="31" t="str">
        <f t="shared" si="11"/>
        <v/>
      </c>
      <c r="K116" s="31" t="str">
        <f t="shared" si="12"/>
        <v/>
      </c>
      <c r="L116" s="31" t="str">
        <f t="shared" si="13"/>
        <v/>
      </c>
      <c r="M116" s="31" t="str">
        <f t="shared" si="14"/>
        <v/>
      </c>
      <c r="N116" s="31" t="str">
        <f t="shared" si="15"/>
        <v/>
      </c>
      <c r="O116" s="31" t="str">
        <f t="shared" si="16"/>
        <v/>
      </c>
      <c r="P116" s="31" t="str">
        <f t="shared" si="17"/>
        <v/>
      </c>
      <c r="Q116" s="31" t="str">
        <f t="shared" si="18"/>
        <v/>
      </c>
      <c r="R116" s="31" t="str">
        <f t="shared" si="19"/>
        <v/>
      </c>
      <c r="S116" s="31" t="str">
        <f t="shared" si="20"/>
        <v/>
      </c>
      <c r="T116" s="25" t="str">
        <f t="shared" si="21"/>
        <v/>
      </c>
    </row>
    <row r="117" spans="2:20" s="25" customFormat="1" ht="17.45" customHeight="1" x14ac:dyDescent="0.2">
      <c r="B117" s="43"/>
      <c r="C117" s="28" t="str">
        <f>IFERROR(VLOOKUP(B117,Data!$B$3:$D$79,2,FALSE),"")</f>
        <v/>
      </c>
      <c r="D117" s="44"/>
      <c r="E117" s="29"/>
      <c r="F117" s="29"/>
      <c r="G117" s="66" t="str">
        <f>IF(D117="","",IF($D$3:$D$200="ลาคลอด",F117-E117,NETWORKDAYS(E117,F117,Holidays!$B$2:$B$50)))</f>
        <v/>
      </c>
      <c r="I117" s="30" t="str">
        <f>IF(Data!C117="","",Data!C117)</f>
        <v/>
      </c>
      <c r="J117" s="31" t="str">
        <f t="shared" si="11"/>
        <v/>
      </c>
      <c r="K117" s="31" t="str">
        <f t="shared" si="12"/>
        <v/>
      </c>
      <c r="L117" s="31" t="str">
        <f t="shared" si="13"/>
        <v/>
      </c>
      <c r="M117" s="31" t="str">
        <f t="shared" si="14"/>
        <v/>
      </c>
      <c r="N117" s="31" t="str">
        <f t="shared" si="15"/>
        <v/>
      </c>
      <c r="O117" s="31" t="str">
        <f t="shared" si="16"/>
        <v/>
      </c>
      <c r="P117" s="31" t="str">
        <f t="shared" si="17"/>
        <v/>
      </c>
      <c r="Q117" s="31" t="str">
        <f t="shared" si="18"/>
        <v/>
      </c>
      <c r="R117" s="31" t="str">
        <f t="shared" si="19"/>
        <v/>
      </c>
      <c r="S117" s="31" t="str">
        <f t="shared" si="20"/>
        <v/>
      </c>
      <c r="T117" s="25" t="str">
        <f t="shared" si="21"/>
        <v/>
      </c>
    </row>
    <row r="118" spans="2:20" s="25" customFormat="1" ht="17.45" customHeight="1" x14ac:dyDescent="0.2">
      <c r="B118" s="43"/>
      <c r="C118" s="28" t="str">
        <f>IFERROR(VLOOKUP(B118,Data!$B$3:$D$79,2,FALSE),"")</f>
        <v/>
      </c>
      <c r="D118" s="44"/>
      <c r="E118" s="29"/>
      <c r="F118" s="29"/>
      <c r="G118" s="66" t="str">
        <f>IF(D118="","",IF($D$3:$D$200="ลาคลอด",F118-E118,NETWORKDAYS(E118,F118,Holidays!$B$2:$B$50)))</f>
        <v/>
      </c>
      <c r="I118" s="30" t="str">
        <f>IF(Data!C118="","",Data!C118)</f>
        <v/>
      </c>
      <c r="J118" s="31" t="str">
        <f t="shared" si="11"/>
        <v/>
      </c>
      <c r="K118" s="31" t="str">
        <f t="shared" si="12"/>
        <v/>
      </c>
      <c r="L118" s="31" t="str">
        <f t="shared" si="13"/>
        <v/>
      </c>
      <c r="M118" s="31" t="str">
        <f t="shared" si="14"/>
        <v/>
      </c>
      <c r="N118" s="31" t="str">
        <f t="shared" si="15"/>
        <v/>
      </c>
      <c r="O118" s="31" t="str">
        <f t="shared" si="16"/>
        <v/>
      </c>
      <c r="P118" s="31" t="str">
        <f t="shared" si="17"/>
        <v/>
      </c>
      <c r="Q118" s="31" t="str">
        <f t="shared" si="18"/>
        <v/>
      </c>
      <c r="R118" s="31" t="str">
        <f t="shared" si="19"/>
        <v/>
      </c>
      <c r="S118" s="31" t="str">
        <f t="shared" si="20"/>
        <v/>
      </c>
      <c r="T118" s="25" t="str">
        <f t="shared" si="21"/>
        <v/>
      </c>
    </row>
    <row r="119" spans="2:20" s="25" customFormat="1" ht="17.45" customHeight="1" x14ac:dyDescent="0.2">
      <c r="B119" s="43"/>
      <c r="C119" s="28" t="str">
        <f>IFERROR(VLOOKUP(B119,Data!$B$3:$D$79,2,FALSE),"")</f>
        <v/>
      </c>
      <c r="D119" s="44"/>
      <c r="E119" s="29"/>
      <c r="F119" s="29"/>
      <c r="G119" s="66" t="str">
        <f>IF(D119="","",IF($D$3:$D$200="ลาคลอด",F119-E119,NETWORKDAYS(E119,F119,Holidays!$B$2:$B$50)))</f>
        <v/>
      </c>
      <c r="I119" s="30" t="str">
        <f>IF(Data!C119="","",Data!C119)</f>
        <v/>
      </c>
      <c r="J119" s="31" t="str">
        <f t="shared" si="11"/>
        <v/>
      </c>
      <c r="K119" s="31" t="str">
        <f t="shared" si="12"/>
        <v/>
      </c>
      <c r="L119" s="31" t="str">
        <f t="shared" si="13"/>
        <v/>
      </c>
      <c r="M119" s="31" t="str">
        <f t="shared" si="14"/>
        <v/>
      </c>
      <c r="N119" s="31" t="str">
        <f t="shared" si="15"/>
        <v/>
      </c>
      <c r="O119" s="31" t="str">
        <f t="shared" si="16"/>
        <v/>
      </c>
      <c r="P119" s="31" t="str">
        <f t="shared" si="17"/>
        <v/>
      </c>
      <c r="Q119" s="31" t="str">
        <f t="shared" si="18"/>
        <v/>
      </c>
      <c r="R119" s="31" t="str">
        <f t="shared" si="19"/>
        <v/>
      </c>
      <c r="S119" s="31" t="str">
        <f t="shared" si="20"/>
        <v/>
      </c>
      <c r="T119" s="25" t="str">
        <f t="shared" si="21"/>
        <v/>
      </c>
    </row>
    <row r="120" spans="2:20" s="25" customFormat="1" ht="17.45" customHeight="1" x14ac:dyDescent="0.2">
      <c r="B120" s="43"/>
      <c r="C120" s="28" t="str">
        <f>IFERROR(VLOOKUP(B120,Data!$B$3:$D$79,2,FALSE),"")</f>
        <v/>
      </c>
      <c r="D120" s="44"/>
      <c r="E120" s="29"/>
      <c r="F120" s="29"/>
      <c r="G120" s="66" t="str">
        <f>IF(D120="","",IF($D$3:$D$200="ลาคลอด",F120-E120,NETWORKDAYS(E120,F120,Holidays!$B$2:$B$50)))</f>
        <v/>
      </c>
      <c r="I120" s="30" t="str">
        <f>IF(Data!C120="","",Data!C120)</f>
        <v/>
      </c>
      <c r="J120" s="31" t="str">
        <f t="shared" si="11"/>
        <v/>
      </c>
      <c r="K120" s="31" t="str">
        <f t="shared" si="12"/>
        <v/>
      </c>
      <c r="L120" s="31" t="str">
        <f t="shared" si="13"/>
        <v/>
      </c>
      <c r="M120" s="31" t="str">
        <f t="shared" si="14"/>
        <v/>
      </c>
      <c r="N120" s="31" t="str">
        <f t="shared" si="15"/>
        <v/>
      </c>
      <c r="O120" s="31" t="str">
        <f t="shared" si="16"/>
        <v/>
      </c>
      <c r="P120" s="31" t="str">
        <f t="shared" si="17"/>
        <v/>
      </c>
      <c r="Q120" s="31" t="str">
        <f t="shared" si="18"/>
        <v/>
      </c>
      <c r="R120" s="31" t="str">
        <f t="shared" si="19"/>
        <v/>
      </c>
      <c r="S120" s="31" t="str">
        <f t="shared" si="20"/>
        <v/>
      </c>
      <c r="T120" s="25" t="str">
        <f t="shared" si="21"/>
        <v/>
      </c>
    </row>
    <row r="121" spans="2:20" s="25" customFormat="1" ht="17.45" customHeight="1" x14ac:dyDescent="0.2">
      <c r="B121" s="43"/>
      <c r="C121" s="28" t="str">
        <f>IFERROR(VLOOKUP(B121,Data!$B$3:$D$79,2,FALSE),"")</f>
        <v/>
      </c>
      <c r="D121" s="44"/>
      <c r="E121" s="29"/>
      <c r="F121" s="29"/>
      <c r="G121" s="66" t="str">
        <f>IF(D121="","",IF($D$3:$D$200="ลาคลอด",F121-E121,NETWORKDAYS(E121,F121,Holidays!$B$2:$B$50)))</f>
        <v/>
      </c>
      <c r="I121" s="30" t="str">
        <f>IF(Data!C121="","",Data!C121)</f>
        <v/>
      </c>
      <c r="J121" s="31" t="str">
        <f t="shared" si="11"/>
        <v/>
      </c>
      <c r="K121" s="31" t="str">
        <f t="shared" si="12"/>
        <v/>
      </c>
      <c r="L121" s="31" t="str">
        <f t="shared" si="13"/>
        <v/>
      </c>
      <c r="M121" s="31" t="str">
        <f t="shared" si="14"/>
        <v/>
      </c>
      <c r="N121" s="31" t="str">
        <f t="shared" si="15"/>
        <v/>
      </c>
      <c r="O121" s="31" t="str">
        <f t="shared" si="16"/>
        <v/>
      </c>
      <c r="P121" s="31" t="str">
        <f t="shared" si="17"/>
        <v/>
      </c>
      <c r="Q121" s="31" t="str">
        <f t="shared" si="18"/>
        <v/>
      </c>
      <c r="R121" s="31" t="str">
        <f t="shared" si="19"/>
        <v/>
      </c>
      <c r="S121" s="31" t="str">
        <f t="shared" si="20"/>
        <v/>
      </c>
      <c r="T121" s="25" t="str">
        <f t="shared" si="21"/>
        <v/>
      </c>
    </row>
    <row r="122" spans="2:20" s="25" customFormat="1" ht="17.45" customHeight="1" x14ac:dyDescent="0.2">
      <c r="B122" s="43"/>
      <c r="C122" s="28" t="str">
        <f>IFERROR(VLOOKUP(B122,Data!$B$3:$D$79,2,FALSE),"")</f>
        <v/>
      </c>
      <c r="D122" s="44"/>
      <c r="E122" s="29"/>
      <c r="F122" s="29"/>
      <c r="G122" s="66" t="str">
        <f>IF(D122="","",IF($D$3:$D$200="ลาคลอด",F122-E122,NETWORKDAYS(E122,F122,Holidays!$B$2:$B$50)))</f>
        <v/>
      </c>
      <c r="I122" s="30" t="str">
        <f>IF(Data!C122="","",Data!C122)</f>
        <v/>
      </c>
      <c r="J122" s="31" t="str">
        <f t="shared" si="11"/>
        <v/>
      </c>
      <c r="K122" s="31" t="str">
        <f t="shared" si="12"/>
        <v/>
      </c>
      <c r="L122" s="31" t="str">
        <f t="shared" si="13"/>
        <v/>
      </c>
      <c r="M122" s="31" t="str">
        <f t="shared" si="14"/>
        <v/>
      </c>
      <c r="N122" s="31" t="str">
        <f t="shared" si="15"/>
        <v/>
      </c>
      <c r="O122" s="31" t="str">
        <f t="shared" si="16"/>
        <v/>
      </c>
      <c r="P122" s="31" t="str">
        <f t="shared" si="17"/>
        <v/>
      </c>
      <c r="Q122" s="31" t="str">
        <f t="shared" si="18"/>
        <v/>
      </c>
      <c r="R122" s="31" t="str">
        <f t="shared" si="19"/>
        <v/>
      </c>
      <c r="S122" s="31" t="str">
        <f t="shared" si="20"/>
        <v/>
      </c>
      <c r="T122" s="25" t="str">
        <f t="shared" si="21"/>
        <v/>
      </c>
    </row>
    <row r="123" spans="2:20" s="25" customFormat="1" ht="17.45" customHeight="1" x14ac:dyDescent="0.2">
      <c r="B123" s="43"/>
      <c r="C123" s="28" t="str">
        <f>IFERROR(VLOOKUP(B123,Data!$B$3:$D$79,2,FALSE),"")</f>
        <v/>
      </c>
      <c r="D123" s="44"/>
      <c r="E123" s="29"/>
      <c r="F123" s="29"/>
      <c r="G123" s="66" t="str">
        <f>IF(D123="","",IF($D$3:$D$200="ลาคลอด",F123-E123,NETWORKDAYS(E123,F123,Holidays!$B$2:$B$50)))</f>
        <v/>
      </c>
      <c r="I123" s="30" t="str">
        <f>IF(Data!C123="","",Data!C123)</f>
        <v/>
      </c>
      <c r="J123" s="31" t="str">
        <f t="shared" si="11"/>
        <v/>
      </c>
      <c r="K123" s="31" t="str">
        <f t="shared" si="12"/>
        <v/>
      </c>
      <c r="L123" s="31" t="str">
        <f t="shared" si="13"/>
        <v/>
      </c>
      <c r="M123" s="31" t="str">
        <f t="shared" si="14"/>
        <v/>
      </c>
      <c r="N123" s="31" t="str">
        <f t="shared" si="15"/>
        <v/>
      </c>
      <c r="O123" s="31" t="str">
        <f t="shared" si="16"/>
        <v/>
      </c>
      <c r="P123" s="31" t="str">
        <f t="shared" si="17"/>
        <v/>
      </c>
      <c r="Q123" s="31" t="str">
        <f t="shared" si="18"/>
        <v/>
      </c>
      <c r="R123" s="31" t="str">
        <f t="shared" si="19"/>
        <v/>
      </c>
      <c r="S123" s="31" t="str">
        <f t="shared" si="20"/>
        <v/>
      </c>
      <c r="T123" s="25" t="str">
        <f t="shared" si="21"/>
        <v/>
      </c>
    </row>
    <row r="124" spans="2:20" s="25" customFormat="1" ht="17.45" customHeight="1" x14ac:dyDescent="0.2">
      <c r="B124" s="43"/>
      <c r="C124" s="28" t="str">
        <f>IFERROR(VLOOKUP(B124,Data!$B$3:$D$79,2,FALSE),"")</f>
        <v/>
      </c>
      <c r="D124" s="44"/>
      <c r="E124" s="29"/>
      <c r="F124" s="29"/>
      <c r="G124" s="66" t="str">
        <f>IF(D124="","",IF($D$3:$D$200="ลาคลอด",F124-E124,NETWORKDAYS(E124,F124,Holidays!$B$2:$B$50)))</f>
        <v/>
      </c>
      <c r="I124" s="30" t="str">
        <f>IF(Data!C124="","",Data!C124)</f>
        <v/>
      </c>
      <c r="J124" s="31" t="str">
        <f t="shared" si="11"/>
        <v/>
      </c>
      <c r="K124" s="31" t="str">
        <f t="shared" si="12"/>
        <v/>
      </c>
      <c r="L124" s="31" t="str">
        <f t="shared" si="13"/>
        <v/>
      </c>
      <c r="M124" s="31" t="str">
        <f t="shared" si="14"/>
        <v/>
      </c>
      <c r="N124" s="31" t="str">
        <f t="shared" si="15"/>
        <v/>
      </c>
      <c r="O124" s="31" t="str">
        <f t="shared" si="16"/>
        <v/>
      </c>
      <c r="P124" s="31" t="str">
        <f t="shared" si="17"/>
        <v/>
      </c>
      <c r="Q124" s="31" t="str">
        <f t="shared" si="18"/>
        <v/>
      </c>
      <c r="R124" s="31" t="str">
        <f t="shared" si="19"/>
        <v/>
      </c>
      <c r="S124" s="31" t="str">
        <f t="shared" si="20"/>
        <v/>
      </c>
      <c r="T124" s="25" t="str">
        <f t="shared" si="21"/>
        <v/>
      </c>
    </row>
    <row r="125" spans="2:20" s="25" customFormat="1" ht="17.45" customHeight="1" x14ac:dyDescent="0.2">
      <c r="B125" s="43"/>
      <c r="C125" s="28" t="str">
        <f>IFERROR(VLOOKUP(B125,Data!$B$3:$D$79,2,FALSE),"")</f>
        <v/>
      </c>
      <c r="D125" s="44"/>
      <c r="E125" s="29"/>
      <c r="F125" s="29"/>
      <c r="G125" s="66" t="str">
        <f>IF(D125="","",IF($D$3:$D$200="ลาคลอด",F125-E125,NETWORKDAYS(E125,F125,Holidays!$B$2:$B$50)))</f>
        <v/>
      </c>
      <c r="I125" s="30" t="str">
        <f>IF(Data!C125="","",Data!C125)</f>
        <v/>
      </c>
      <c r="J125" s="31" t="str">
        <f t="shared" si="11"/>
        <v/>
      </c>
      <c r="K125" s="31" t="str">
        <f t="shared" si="12"/>
        <v/>
      </c>
      <c r="L125" s="31" t="str">
        <f t="shared" si="13"/>
        <v/>
      </c>
      <c r="M125" s="31" t="str">
        <f t="shared" si="14"/>
        <v/>
      </c>
      <c r="N125" s="31" t="str">
        <f t="shared" si="15"/>
        <v/>
      </c>
      <c r="O125" s="31" t="str">
        <f t="shared" si="16"/>
        <v/>
      </c>
      <c r="P125" s="31" t="str">
        <f t="shared" si="17"/>
        <v/>
      </c>
      <c r="Q125" s="31" t="str">
        <f t="shared" si="18"/>
        <v/>
      </c>
      <c r="R125" s="31" t="str">
        <f t="shared" si="19"/>
        <v/>
      </c>
      <c r="S125" s="31" t="str">
        <f t="shared" si="20"/>
        <v/>
      </c>
      <c r="T125" s="25" t="str">
        <f t="shared" si="21"/>
        <v/>
      </c>
    </row>
    <row r="126" spans="2:20" s="25" customFormat="1" ht="17.45" customHeight="1" x14ac:dyDescent="0.2">
      <c r="B126" s="43"/>
      <c r="C126" s="28" t="str">
        <f>IFERROR(VLOOKUP(B126,Data!$B$3:$D$79,2,FALSE),"")</f>
        <v/>
      </c>
      <c r="D126" s="44"/>
      <c r="E126" s="29"/>
      <c r="F126" s="29"/>
      <c r="G126" s="66" t="str">
        <f>IF(D126="","",IF($D$3:$D$200="ลาคลอด",F126-E126,NETWORKDAYS(E126,F126,Holidays!$B$2:$B$50)))</f>
        <v/>
      </c>
      <c r="I126" s="30" t="str">
        <f>IF(Data!C126="","",Data!C126)</f>
        <v/>
      </c>
      <c r="J126" s="31" t="str">
        <f t="shared" si="11"/>
        <v/>
      </c>
      <c r="K126" s="31" t="str">
        <f t="shared" si="12"/>
        <v/>
      </c>
      <c r="L126" s="31" t="str">
        <f t="shared" si="13"/>
        <v/>
      </c>
      <c r="M126" s="31" t="str">
        <f t="shared" si="14"/>
        <v/>
      </c>
      <c r="N126" s="31" t="str">
        <f t="shared" si="15"/>
        <v/>
      </c>
      <c r="O126" s="31" t="str">
        <f t="shared" si="16"/>
        <v/>
      </c>
      <c r="P126" s="31" t="str">
        <f t="shared" si="17"/>
        <v/>
      </c>
      <c r="Q126" s="31" t="str">
        <f t="shared" si="18"/>
        <v/>
      </c>
      <c r="R126" s="31" t="str">
        <f t="shared" si="19"/>
        <v/>
      </c>
      <c r="S126" s="31" t="str">
        <f t="shared" si="20"/>
        <v/>
      </c>
      <c r="T126" s="25" t="str">
        <f t="shared" si="21"/>
        <v/>
      </c>
    </row>
    <row r="127" spans="2:20" s="25" customFormat="1" ht="17.45" customHeight="1" x14ac:dyDescent="0.2">
      <c r="B127" s="43"/>
      <c r="C127" s="28" t="str">
        <f>IFERROR(VLOOKUP(B127,Data!$B$3:$D$79,2,FALSE),"")</f>
        <v/>
      </c>
      <c r="D127" s="44"/>
      <c r="E127" s="29"/>
      <c r="F127" s="29"/>
      <c r="G127" s="66" t="str">
        <f>IF(D127="","",IF($D$3:$D$200="ลาคลอด",F127-E127,NETWORKDAYS(E127,F127,Holidays!$B$2:$B$50)))</f>
        <v/>
      </c>
      <c r="I127" s="30" t="str">
        <f>IF(Data!C127="","",Data!C127)</f>
        <v/>
      </c>
      <c r="J127" s="31" t="str">
        <f t="shared" si="11"/>
        <v/>
      </c>
      <c r="K127" s="31" t="str">
        <f t="shared" si="12"/>
        <v/>
      </c>
      <c r="L127" s="31" t="str">
        <f t="shared" si="13"/>
        <v/>
      </c>
      <c r="M127" s="31" t="str">
        <f t="shared" si="14"/>
        <v/>
      </c>
      <c r="N127" s="31" t="str">
        <f t="shared" si="15"/>
        <v/>
      </c>
      <c r="O127" s="31" t="str">
        <f t="shared" si="16"/>
        <v/>
      </c>
      <c r="P127" s="31" t="str">
        <f t="shared" si="17"/>
        <v/>
      </c>
      <c r="Q127" s="31" t="str">
        <f t="shared" si="18"/>
        <v/>
      </c>
      <c r="R127" s="31" t="str">
        <f t="shared" si="19"/>
        <v/>
      </c>
      <c r="S127" s="31" t="str">
        <f t="shared" si="20"/>
        <v/>
      </c>
      <c r="T127" s="25" t="str">
        <f t="shared" si="21"/>
        <v/>
      </c>
    </row>
    <row r="128" spans="2:20" s="25" customFormat="1" ht="17.45" customHeight="1" x14ac:dyDescent="0.2">
      <c r="B128" s="43"/>
      <c r="C128" s="28" t="str">
        <f>IFERROR(VLOOKUP(B128,Data!$B$3:$D$79,2,FALSE),"")</f>
        <v/>
      </c>
      <c r="D128" s="44"/>
      <c r="E128" s="29"/>
      <c r="F128" s="29"/>
      <c r="G128" s="66" t="str">
        <f>IF(D128="","",IF($D$3:$D$200="ลาคลอด",F128-E128,NETWORKDAYS(E128,F128,Holidays!$B$2:$B$50)))</f>
        <v/>
      </c>
      <c r="I128" s="30" t="str">
        <f>IF(Data!C128="","",Data!C128)</f>
        <v/>
      </c>
      <c r="J128" s="31" t="str">
        <f t="shared" si="11"/>
        <v/>
      </c>
      <c r="K128" s="31" t="str">
        <f t="shared" si="12"/>
        <v/>
      </c>
      <c r="L128" s="31" t="str">
        <f t="shared" si="13"/>
        <v/>
      </c>
      <c r="M128" s="31" t="str">
        <f t="shared" si="14"/>
        <v/>
      </c>
      <c r="N128" s="31" t="str">
        <f t="shared" si="15"/>
        <v/>
      </c>
      <c r="O128" s="31" t="str">
        <f t="shared" si="16"/>
        <v/>
      </c>
      <c r="P128" s="31" t="str">
        <f t="shared" si="17"/>
        <v/>
      </c>
      <c r="Q128" s="31" t="str">
        <f t="shared" si="18"/>
        <v/>
      </c>
      <c r="R128" s="31" t="str">
        <f t="shared" si="19"/>
        <v/>
      </c>
      <c r="S128" s="31" t="str">
        <f t="shared" si="20"/>
        <v/>
      </c>
      <c r="T128" s="25" t="str">
        <f t="shared" si="21"/>
        <v/>
      </c>
    </row>
    <row r="129" spans="2:20" s="25" customFormat="1" ht="17.45" customHeight="1" x14ac:dyDescent="0.2">
      <c r="B129" s="43"/>
      <c r="C129" s="28" t="str">
        <f>IFERROR(VLOOKUP(B129,Data!$B$3:$D$79,2,FALSE),"")</f>
        <v/>
      </c>
      <c r="D129" s="44"/>
      <c r="E129" s="29"/>
      <c r="F129" s="29"/>
      <c r="G129" s="66" t="str">
        <f>IF(D129="","",IF($D$3:$D$200="ลาคลอด",F129-E129,NETWORKDAYS(E129,F129,Holidays!$B$2:$B$50)))</f>
        <v/>
      </c>
      <c r="I129" s="30" t="str">
        <f>IF(Data!C129="","",Data!C129)</f>
        <v/>
      </c>
      <c r="J129" s="31" t="str">
        <f t="shared" si="11"/>
        <v/>
      </c>
      <c r="K129" s="31" t="str">
        <f t="shared" si="12"/>
        <v/>
      </c>
      <c r="L129" s="31" t="str">
        <f t="shared" si="13"/>
        <v/>
      </c>
      <c r="M129" s="31" t="str">
        <f t="shared" si="14"/>
        <v/>
      </c>
      <c r="N129" s="31" t="str">
        <f t="shared" si="15"/>
        <v/>
      </c>
      <c r="O129" s="31" t="str">
        <f t="shared" si="16"/>
        <v/>
      </c>
      <c r="P129" s="31" t="str">
        <f t="shared" si="17"/>
        <v/>
      </c>
      <c r="Q129" s="31" t="str">
        <f t="shared" si="18"/>
        <v/>
      </c>
      <c r="R129" s="31" t="str">
        <f t="shared" si="19"/>
        <v/>
      </c>
      <c r="S129" s="31" t="str">
        <f t="shared" si="20"/>
        <v/>
      </c>
      <c r="T129" s="25" t="str">
        <f t="shared" si="21"/>
        <v/>
      </c>
    </row>
    <row r="130" spans="2:20" s="25" customFormat="1" ht="17.45" customHeight="1" x14ac:dyDescent="0.2">
      <c r="B130" s="43"/>
      <c r="C130" s="28" t="str">
        <f>IFERROR(VLOOKUP(B130,Data!$B$3:$D$79,2,FALSE),"")</f>
        <v/>
      </c>
      <c r="D130" s="44"/>
      <c r="E130" s="29"/>
      <c r="F130" s="29"/>
      <c r="G130" s="66" t="str">
        <f>IF(D130="","",IF($D$3:$D$200="ลาคลอด",F130-E130,NETWORKDAYS(E130,F130,Holidays!$B$2:$B$50)))</f>
        <v/>
      </c>
      <c r="I130" s="30" t="str">
        <f>IF(Data!C130="","",Data!C130)</f>
        <v/>
      </c>
      <c r="J130" s="31" t="str">
        <f t="shared" si="11"/>
        <v/>
      </c>
      <c r="K130" s="31" t="str">
        <f t="shared" si="12"/>
        <v/>
      </c>
      <c r="L130" s="31" t="str">
        <f t="shared" si="13"/>
        <v/>
      </c>
      <c r="M130" s="31" t="str">
        <f t="shared" si="14"/>
        <v/>
      </c>
      <c r="N130" s="31" t="str">
        <f t="shared" si="15"/>
        <v/>
      </c>
      <c r="O130" s="31" t="str">
        <f t="shared" si="16"/>
        <v/>
      </c>
      <c r="P130" s="31" t="str">
        <f t="shared" si="17"/>
        <v/>
      </c>
      <c r="Q130" s="31" t="str">
        <f t="shared" si="18"/>
        <v/>
      </c>
      <c r="R130" s="31" t="str">
        <f t="shared" si="19"/>
        <v/>
      </c>
      <c r="S130" s="31" t="str">
        <f t="shared" si="20"/>
        <v/>
      </c>
      <c r="T130" s="25" t="str">
        <f t="shared" si="21"/>
        <v/>
      </c>
    </row>
    <row r="131" spans="2:20" s="25" customFormat="1" ht="17.45" customHeight="1" x14ac:dyDescent="0.2">
      <c r="B131" s="43"/>
      <c r="C131" s="28" t="str">
        <f>IFERROR(VLOOKUP(B131,Data!$B$3:$D$79,2,FALSE),"")</f>
        <v/>
      </c>
      <c r="D131" s="44"/>
      <c r="E131" s="29"/>
      <c r="F131" s="29"/>
      <c r="G131" s="66" t="str">
        <f>IF(D131="","",IF($D$3:$D$200="ลาคลอด",F131-E131,NETWORKDAYS(E131,F131,Holidays!$B$2:$B$50)))</f>
        <v/>
      </c>
      <c r="I131" s="30" t="str">
        <f>IF(Data!C131="","",Data!C131)</f>
        <v/>
      </c>
      <c r="J131" s="31" t="str">
        <f t="shared" si="11"/>
        <v/>
      </c>
      <c r="K131" s="31" t="str">
        <f t="shared" si="12"/>
        <v/>
      </c>
      <c r="L131" s="31" t="str">
        <f t="shared" si="13"/>
        <v/>
      </c>
      <c r="M131" s="31" t="str">
        <f t="shared" si="14"/>
        <v/>
      </c>
      <c r="N131" s="31" t="str">
        <f t="shared" si="15"/>
        <v/>
      </c>
      <c r="O131" s="31" t="str">
        <f t="shared" si="16"/>
        <v/>
      </c>
      <c r="P131" s="31" t="str">
        <f t="shared" si="17"/>
        <v/>
      </c>
      <c r="Q131" s="31" t="str">
        <f t="shared" si="18"/>
        <v/>
      </c>
      <c r="R131" s="31" t="str">
        <f t="shared" si="19"/>
        <v/>
      </c>
      <c r="S131" s="31" t="str">
        <f t="shared" si="20"/>
        <v/>
      </c>
      <c r="T131" s="25" t="str">
        <f t="shared" si="21"/>
        <v/>
      </c>
    </row>
    <row r="132" spans="2:20" s="25" customFormat="1" ht="17.45" customHeight="1" x14ac:dyDescent="0.2">
      <c r="B132" s="43"/>
      <c r="C132" s="28" t="str">
        <f>IFERROR(VLOOKUP(B132,Data!$B$3:$D$79,2,FALSE),"")</f>
        <v/>
      </c>
      <c r="D132" s="44"/>
      <c r="E132" s="29"/>
      <c r="F132" s="29"/>
      <c r="G132" s="66" t="str">
        <f>IF(D132="","",IF($D$3:$D$200="ลาคลอด",F132-E132,NETWORKDAYS(E132,F132,Holidays!$B$2:$B$50)))</f>
        <v/>
      </c>
      <c r="I132" s="30" t="str">
        <f>IF(Data!C132="","",Data!C132)</f>
        <v/>
      </c>
      <c r="J132" s="31" t="str">
        <f t="shared" ref="J132:J195" si="22">IF(I132="","",COUNTIFS($C$3:$C$200,$I132,$D$3:$D$200,J$2))</f>
        <v/>
      </c>
      <c r="K132" s="31" t="str">
        <f t="shared" ref="K132:K195" si="23">IF(I132="","",SUMIFS($G$3:$G$200,$C$3:$C$200,$I132,$D$3:$D$200,J$2))</f>
        <v/>
      </c>
      <c r="L132" s="31" t="str">
        <f t="shared" ref="L132:L195" si="24">IF(I132="","",COUNTIFS($C$3:$C$200,$I132,$D$3:$D$200,L$2))</f>
        <v/>
      </c>
      <c r="M132" s="31" t="str">
        <f t="shared" ref="M132:M195" si="25">IF(I132="","",SUMIFS($G$3:$G$200,$C$3:$C$200,$I132,$D$3:$D$200,L$2))</f>
        <v/>
      </c>
      <c r="N132" s="31" t="str">
        <f t="shared" ref="N132:N195" si="26">IF(I132="","",COUNTIFS($C$3:$C$200,$I132,$D$3:$D$200,N$2))</f>
        <v/>
      </c>
      <c r="O132" s="31" t="str">
        <f t="shared" ref="O132:O195" si="27">IF(I132="","",SUMIFS($G$3:$G$200,$C$3:$C$200,$I132,$D$3:$D$200,N$2))</f>
        <v/>
      </c>
      <c r="P132" s="31" t="str">
        <f t="shared" ref="P132:P195" si="28">IF(I132="","",COUNTIFS($C$3:$C$200,$I132,$D$3:$D$200,P$2))</f>
        <v/>
      </c>
      <c r="Q132" s="31" t="str">
        <f t="shared" ref="Q132:Q195" si="29">IF(I132="","",SUMIFS($G$3:$G$200,$C$3:$C$200,$I132,$D$3:$D$200,P$2))</f>
        <v/>
      </c>
      <c r="R132" s="31" t="str">
        <f t="shared" ref="R132:R195" si="30">IF(I132="","",SUM(J132,L132,N132,P132))</f>
        <v/>
      </c>
      <c r="S132" s="31" t="str">
        <f t="shared" ref="S132:S195" si="31">IF(I132="","",SUM(K132,M132))</f>
        <v/>
      </c>
      <c r="T132" s="25" t="str">
        <f t="shared" ref="T132:T195" si="32">IF(I132="","",IF(R132&gt;4,"เตือน",""))</f>
        <v/>
      </c>
    </row>
    <row r="133" spans="2:20" s="25" customFormat="1" ht="17.45" customHeight="1" x14ac:dyDescent="0.2">
      <c r="B133" s="43"/>
      <c r="C133" s="28" t="str">
        <f>IFERROR(VLOOKUP(B133,Data!$B$3:$D$79,2,FALSE),"")</f>
        <v/>
      </c>
      <c r="D133" s="44"/>
      <c r="E133" s="29"/>
      <c r="F133" s="29"/>
      <c r="G133" s="66" t="str">
        <f>IF(D133="","",IF($D$3:$D$200="ลาคลอด",F133-E133,NETWORKDAYS(E133,F133,Holidays!$B$2:$B$50)))</f>
        <v/>
      </c>
      <c r="I133" s="30" t="str">
        <f>IF(Data!C133="","",Data!C133)</f>
        <v/>
      </c>
      <c r="J133" s="31" t="str">
        <f t="shared" si="22"/>
        <v/>
      </c>
      <c r="K133" s="31" t="str">
        <f t="shared" si="23"/>
        <v/>
      </c>
      <c r="L133" s="31" t="str">
        <f t="shared" si="24"/>
        <v/>
      </c>
      <c r="M133" s="31" t="str">
        <f t="shared" si="25"/>
        <v/>
      </c>
      <c r="N133" s="31" t="str">
        <f t="shared" si="26"/>
        <v/>
      </c>
      <c r="O133" s="31" t="str">
        <f t="shared" si="27"/>
        <v/>
      </c>
      <c r="P133" s="31" t="str">
        <f t="shared" si="28"/>
        <v/>
      </c>
      <c r="Q133" s="31" t="str">
        <f t="shared" si="29"/>
        <v/>
      </c>
      <c r="R133" s="31" t="str">
        <f t="shared" si="30"/>
        <v/>
      </c>
      <c r="S133" s="31" t="str">
        <f t="shared" si="31"/>
        <v/>
      </c>
      <c r="T133" s="25" t="str">
        <f t="shared" si="32"/>
        <v/>
      </c>
    </row>
    <row r="134" spans="2:20" s="25" customFormat="1" ht="17.45" customHeight="1" x14ac:dyDescent="0.2">
      <c r="B134" s="43"/>
      <c r="C134" s="28" t="str">
        <f>IFERROR(VLOOKUP(B134,Data!$B$3:$D$79,2,FALSE),"")</f>
        <v/>
      </c>
      <c r="D134" s="44"/>
      <c r="E134" s="29"/>
      <c r="F134" s="29"/>
      <c r="G134" s="66" t="str">
        <f>IF(D134="","",IF($D$3:$D$200="ลาคลอด",F134-E134,NETWORKDAYS(E134,F134,Holidays!$B$2:$B$50)))</f>
        <v/>
      </c>
      <c r="I134" s="30" t="str">
        <f>IF(Data!C134="","",Data!C134)</f>
        <v/>
      </c>
      <c r="J134" s="31" t="str">
        <f t="shared" si="22"/>
        <v/>
      </c>
      <c r="K134" s="31" t="str">
        <f t="shared" si="23"/>
        <v/>
      </c>
      <c r="L134" s="31" t="str">
        <f t="shared" si="24"/>
        <v/>
      </c>
      <c r="M134" s="31" t="str">
        <f t="shared" si="25"/>
        <v/>
      </c>
      <c r="N134" s="31" t="str">
        <f t="shared" si="26"/>
        <v/>
      </c>
      <c r="O134" s="31" t="str">
        <f t="shared" si="27"/>
        <v/>
      </c>
      <c r="P134" s="31" t="str">
        <f t="shared" si="28"/>
        <v/>
      </c>
      <c r="Q134" s="31" t="str">
        <f t="shared" si="29"/>
        <v/>
      </c>
      <c r="R134" s="31" t="str">
        <f t="shared" si="30"/>
        <v/>
      </c>
      <c r="S134" s="31" t="str">
        <f t="shared" si="31"/>
        <v/>
      </c>
      <c r="T134" s="25" t="str">
        <f t="shared" si="32"/>
        <v/>
      </c>
    </row>
    <row r="135" spans="2:20" s="25" customFormat="1" ht="17.45" customHeight="1" x14ac:dyDescent="0.2">
      <c r="B135" s="43"/>
      <c r="C135" s="28" t="str">
        <f>IFERROR(VLOOKUP(B135,Data!$B$3:$D$79,2,FALSE),"")</f>
        <v/>
      </c>
      <c r="D135" s="44"/>
      <c r="E135" s="29"/>
      <c r="F135" s="29"/>
      <c r="G135" s="66" t="str">
        <f>IF(D135="","",IF($D$3:$D$200="ลาคลอด",F135-E135,NETWORKDAYS(E135,F135,Holidays!$B$2:$B$50)))</f>
        <v/>
      </c>
      <c r="I135" s="30" t="str">
        <f>IF(Data!C135="","",Data!C135)</f>
        <v/>
      </c>
      <c r="J135" s="31" t="str">
        <f t="shared" si="22"/>
        <v/>
      </c>
      <c r="K135" s="31" t="str">
        <f t="shared" si="23"/>
        <v/>
      </c>
      <c r="L135" s="31" t="str">
        <f t="shared" si="24"/>
        <v/>
      </c>
      <c r="M135" s="31" t="str">
        <f t="shared" si="25"/>
        <v/>
      </c>
      <c r="N135" s="31" t="str">
        <f t="shared" si="26"/>
        <v/>
      </c>
      <c r="O135" s="31" t="str">
        <f t="shared" si="27"/>
        <v/>
      </c>
      <c r="P135" s="31" t="str">
        <f t="shared" si="28"/>
        <v/>
      </c>
      <c r="Q135" s="31" t="str">
        <f t="shared" si="29"/>
        <v/>
      </c>
      <c r="R135" s="31" t="str">
        <f t="shared" si="30"/>
        <v/>
      </c>
      <c r="S135" s="31" t="str">
        <f t="shared" si="31"/>
        <v/>
      </c>
      <c r="T135" s="25" t="str">
        <f t="shared" si="32"/>
        <v/>
      </c>
    </row>
    <row r="136" spans="2:20" s="25" customFormat="1" ht="17.45" customHeight="1" x14ac:dyDescent="0.2">
      <c r="B136" s="43"/>
      <c r="C136" s="28" t="str">
        <f>IFERROR(VLOOKUP(B136,Data!$B$3:$D$79,2,FALSE),"")</f>
        <v/>
      </c>
      <c r="D136" s="44"/>
      <c r="E136" s="29"/>
      <c r="F136" s="29"/>
      <c r="G136" s="66" t="str">
        <f>IF(D136="","",IF($D$3:$D$200="ลาคลอด",F136-E136,NETWORKDAYS(E136,F136,Holidays!$B$2:$B$50)))</f>
        <v/>
      </c>
      <c r="I136" s="30" t="str">
        <f>IF(Data!C136="","",Data!C136)</f>
        <v/>
      </c>
      <c r="J136" s="31" t="str">
        <f t="shared" si="22"/>
        <v/>
      </c>
      <c r="K136" s="31" t="str">
        <f t="shared" si="23"/>
        <v/>
      </c>
      <c r="L136" s="31" t="str">
        <f t="shared" si="24"/>
        <v/>
      </c>
      <c r="M136" s="31" t="str">
        <f t="shared" si="25"/>
        <v/>
      </c>
      <c r="N136" s="31" t="str">
        <f t="shared" si="26"/>
        <v/>
      </c>
      <c r="O136" s="31" t="str">
        <f t="shared" si="27"/>
        <v/>
      </c>
      <c r="P136" s="31" t="str">
        <f t="shared" si="28"/>
        <v/>
      </c>
      <c r="Q136" s="31" t="str">
        <f t="shared" si="29"/>
        <v/>
      </c>
      <c r="R136" s="31" t="str">
        <f t="shared" si="30"/>
        <v/>
      </c>
      <c r="S136" s="31" t="str">
        <f t="shared" si="31"/>
        <v/>
      </c>
      <c r="T136" s="25" t="str">
        <f t="shared" si="32"/>
        <v/>
      </c>
    </row>
    <row r="137" spans="2:20" s="25" customFormat="1" ht="17.45" customHeight="1" x14ac:dyDescent="0.2">
      <c r="B137" s="43"/>
      <c r="C137" s="28" t="str">
        <f>IFERROR(VLOOKUP(B137,Data!$B$3:$D$79,2,FALSE),"")</f>
        <v/>
      </c>
      <c r="D137" s="44"/>
      <c r="E137" s="29"/>
      <c r="F137" s="29"/>
      <c r="G137" s="66" t="str">
        <f>IF(D137="","",IF($D$3:$D$200="ลาคลอด",F137-E137,NETWORKDAYS(E137,F137,Holidays!$B$2:$B$50)))</f>
        <v/>
      </c>
      <c r="I137" s="30" t="str">
        <f>IF(Data!C137="","",Data!C137)</f>
        <v/>
      </c>
      <c r="J137" s="31" t="str">
        <f t="shared" si="22"/>
        <v/>
      </c>
      <c r="K137" s="31" t="str">
        <f t="shared" si="23"/>
        <v/>
      </c>
      <c r="L137" s="31" t="str">
        <f t="shared" si="24"/>
        <v/>
      </c>
      <c r="M137" s="31" t="str">
        <f t="shared" si="25"/>
        <v/>
      </c>
      <c r="N137" s="31" t="str">
        <f t="shared" si="26"/>
        <v/>
      </c>
      <c r="O137" s="31" t="str">
        <f t="shared" si="27"/>
        <v/>
      </c>
      <c r="P137" s="31" t="str">
        <f t="shared" si="28"/>
        <v/>
      </c>
      <c r="Q137" s="31" t="str">
        <f t="shared" si="29"/>
        <v/>
      </c>
      <c r="R137" s="31" t="str">
        <f t="shared" si="30"/>
        <v/>
      </c>
      <c r="S137" s="31" t="str">
        <f t="shared" si="31"/>
        <v/>
      </c>
      <c r="T137" s="25" t="str">
        <f t="shared" si="32"/>
        <v/>
      </c>
    </row>
    <row r="138" spans="2:20" s="25" customFormat="1" ht="17.45" customHeight="1" x14ac:dyDescent="0.2">
      <c r="B138" s="43"/>
      <c r="C138" s="28" t="str">
        <f>IFERROR(VLOOKUP(B138,Data!$B$3:$D$79,2,FALSE),"")</f>
        <v/>
      </c>
      <c r="D138" s="44"/>
      <c r="E138" s="29"/>
      <c r="F138" s="29"/>
      <c r="G138" s="66" t="str">
        <f>IF(D138="","",IF($D$3:$D$200="ลาคลอด",F138-E138,NETWORKDAYS(E138,F138,Holidays!$B$2:$B$50)))</f>
        <v/>
      </c>
      <c r="I138" s="30" t="str">
        <f>IF(Data!C138="","",Data!C138)</f>
        <v/>
      </c>
      <c r="J138" s="31" t="str">
        <f t="shared" si="22"/>
        <v/>
      </c>
      <c r="K138" s="31" t="str">
        <f t="shared" si="23"/>
        <v/>
      </c>
      <c r="L138" s="31" t="str">
        <f t="shared" si="24"/>
        <v/>
      </c>
      <c r="M138" s="31" t="str">
        <f t="shared" si="25"/>
        <v/>
      </c>
      <c r="N138" s="31" t="str">
        <f t="shared" si="26"/>
        <v/>
      </c>
      <c r="O138" s="31" t="str">
        <f t="shared" si="27"/>
        <v/>
      </c>
      <c r="P138" s="31" t="str">
        <f t="shared" si="28"/>
        <v/>
      </c>
      <c r="Q138" s="31" t="str">
        <f t="shared" si="29"/>
        <v/>
      </c>
      <c r="R138" s="31" t="str">
        <f t="shared" si="30"/>
        <v/>
      </c>
      <c r="S138" s="31" t="str">
        <f t="shared" si="31"/>
        <v/>
      </c>
      <c r="T138" s="25" t="str">
        <f t="shared" si="32"/>
        <v/>
      </c>
    </row>
    <row r="139" spans="2:20" s="25" customFormat="1" ht="17.45" customHeight="1" x14ac:dyDescent="0.2">
      <c r="B139" s="43"/>
      <c r="C139" s="28" t="str">
        <f>IFERROR(VLOOKUP(B139,Data!$B$3:$D$79,2,FALSE),"")</f>
        <v/>
      </c>
      <c r="D139" s="44"/>
      <c r="E139" s="29"/>
      <c r="F139" s="29"/>
      <c r="G139" s="66" t="str">
        <f>IF(D139="","",IF($D$3:$D$200="ลาคลอด",F139-E139,NETWORKDAYS(E139,F139,Holidays!$B$2:$B$50)))</f>
        <v/>
      </c>
      <c r="I139" s="30" t="str">
        <f>IF(Data!C139="","",Data!C139)</f>
        <v/>
      </c>
      <c r="J139" s="31" t="str">
        <f t="shared" si="22"/>
        <v/>
      </c>
      <c r="K139" s="31" t="str">
        <f t="shared" si="23"/>
        <v/>
      </c>
      <c r="L139" s="31" t="str">
        <f t="shared" si="24"/>
        <v/>
      </c>
      <c r="M139" s="31" t="str">
        <f t="shared" si="25"/>
        <v/>
      </c>
      <c r="N139" s="31" t="str">
        <f t="shared" si="26"/>
        <v/>
      </c>
      <c r="O139" s="31" t="str">
        <f t="shared" si="27"/>
        <v/>
      </c>
      <c r="P139" s="31" t="str">
        <f t="shared" si="28"/>
        <v/>
      </c>
      <c r="Q139" s="31" t="str">
        <f t="shared" si="29"/>
        <v/>
      </c>
      <c r="R139" s="31" t="str">
        <f t="shared" si="30"/>
        <v/>
      </c>
      <c r="S139" s="31" t="str">
        <f t="shared" si="31"/>
        <v/>
      </c>
      <c r="T139" s="25" t="str">
        <f t="shared" si="32"/>
        <v/>
      </c>
    </row>
    <row r="140" spans="2:20" s="25" customFormat="1" ht="17.45" customHeight="1" x14ac:dyDescent="0.2">
      <c r="B140" s="43"/>
      <c r="C140" s="28" t="str">
        <f>IFERROR(VLOOKUP(B140,Data!$B$3:$D$79,2,FALSE),"")</f>
        <v/>
      </c>
      <c r="D140" s="44"/>
      <c r="E140" s="29"/>
      <c r="F140" s="29"/>
      <c r="G140" s="66" t="str">
        <f>IF(D140="","",IF($D$3:$D$200="ลาคลอด",F140-E140,NETWORKDAYS(E140,F140,Holidays!$B$2:$B$50)))</f>
        <v/>
      </c>
      <c r="I140" s="30" t="str">
        <f>IF(Data!C140="","",Data!C140)</f>
        <v/>
      </c>
      <c r="J140" s="31" t="str">
        <f t="shared" si="22"/>
        <v/>
      </c>
      <c r="K140" s="31" t="str">
        <f t="shared" si="23"/>
        <v/>
      </c>
      <c r="L140" s="31" t="str">
        <f t="shared" si="24"/>
        <v/>
      </c>
      <c r="M140" s="31" t="str">
        <f t="shared" si="25"/>
        <v/>
      </c>
      <c r="N140" s="31" t="str">
        <f t="shared" si="26"/>
        <v/>
      </c>
      <c r="O140" s="31" t="str">
        <f t="shared" si="27"/>
        <v/>
      </c>
      <c r="P140" s="31" t="str">
        <f t="shared" si="28"/>
        <v/>
      </c>
      <c r="Q140" s="31" t="str">
        <f t="shared" si="29"/>
        <v/>
      </c>
      <c r="R140" s="31" t="str">
        <f t="shared" si="30"/>
        <v/>
      </c>
      <c r="S140" s="31" t="str">
        <f t="shared" si="31"/>
        <v/>
      </c>
      <c r="T140" s="25" t="str">
        <f t="shared" si="32"/>
        <v/>
      </c>
    </row>
    <row r="141" spans="2:20" s="25" customFormat="1" ht="17.45" customHeight="1" x14ac:dyDescent="0.2">
      <c r="B141" s="43"/>
      <c r="C141" s="28" t="str">
        <f>IFERROR(VLOOKUP(B141,Data!$B$3:$D$79,2,FALSE),"")</f>
        <v/>
      </c>
      <c r="D141" s="44"/>
      <c r="E141" s="29"/>
      <c r="F141" s="29"/>
      <c r="G141" s="66" t="str">
        <f>IF(D141="","",IF($D$3:$D$200="ลาคลอด",F141-E141,NETWORKDAYS(E141,F141,Holidays!$B$2:$B$50)))</f>
        <v/>
      </c>
      <c r="I141" s="30" t="str">
        <f>IF(Data!C141="","",Data!C141)</f>
        <v/>
      </c>
      <c r="J141" s="31" t="str">
        <f t="shared" si="22"/>
        <v/>
      </c>
      <c r="K141" s="31" t="str">
        <f t="shared" si="23"/>
        <v/>
      </c>
      <c r="L141" s="31" t="str">
        <f t="shared" si="24"/>
        <v/>
      </c>
      <c r="M141" s="31" t="str">
        <f t="shared" si="25"/>
        <v/>
      </c>
      <c r="N141" s="31" t="str">
        <f t="shared" si="26"/>
        <v/>
      </c>
      <c r="O141" s="31" t="str">
        <f t="shared" si="27"/>
        <v/>
      </c>
      <c r="P141" s="31" t="str">
        <f t="shared" si="28"/>
        <v/>
      </c>
      <c r="Q141" s="31" t="str">
        <f t="shared" si="29"/>
        <v/>
      </c>
      <c r="R141" s="31" t="str">
        <f t="shared" si="30"/>
        <v/>
      </c>
      <c r="S141" s="31" t="str">
        <f t="shared" si="31"/>
        <v/>
      </c>
      <c r="T141" s="25" t="str">
        <f t="shared" si="32"/>
        <v/>
      </c>
    </row>
    <row r="142" spans="2:20" s="25" customFormat="1" ht="17.45" customHeight="1" x14ac:dyDescent="0.2">
      <c r="B142" s="43"/>
      <c r="C142" s="28" t="str">
        <f>IFERROR(VLOOKUP(B142,Data!$B$3:$D$79,2,FALSE),"")</f>
        <v/>
      </c>
      <c r="D142" s="44"/>
      <c r="E142" s="29"/>
      <c r="F142" s="29"/>
      <c r="G142" s="66" t="str">
        <f>IF(D142="","",IF($D$3:$D$200="ลาคลอด",F142-E142,NETWORKDAYS(E142,F142,Holidays!$B$2:$B$50)))</f>
        <v/>
      </c>
      <c r="I142" s="30" t="str">
        <f>IF(Data!C142="","",Data!C142)</f>
        <v/>
      </c>
      <c r="J142" s="31" t="str">
        <f t="shared" si="22"/>
        <v/>
      </c>
      <c r="K142" s="31" t="str">
        <f t="shared" si="23"/>
        <v/>
      </c>
      <c r="L142" s="31" t="str">
        <f t="shared" si="24"/>
        <v/>
      </c>
      <c r="M142" s="31" t="str">
        <f t="shared" si="25"/>
        <v/>
      </c>
      <c r="N142" s="31" t="str">
        <f t="shared" si="26"/>
        <v/>
      </c>
      <c r="O142" s="31" t="str">
        <f t="shared" si="27"/>
        <v/>
      </c>
      <c r="P142" s="31" t="str">
        <f t="shared" si="28"/>
        <v/>
      </c>
      <c r="Q142" s="31" t="str">
        <f t="shared" si="29"/>
        <v/>
      </c>
      <c r="R142" s="31" t="str">
        <f t="shared" si="30"/>
        <v/>
      </c>
      <c r="S142" s="31" t="str">
        <f t="shared" si="31"/>
        <v/>
      </c>
      <c r="T142" s="25" t="str">
        <f t="shared" si="32"/>
        <v/>
      </c>
    </row>
    <row r="143" spans="2:20" s="25" customFormat="1" ht="17.45" customHeight="1" x14ac:dyDescent="0.2">
      <c r="B143" s="43"/>
      <c r="C143" s="28" t="str">
        <f>IFERROR(VLOOKUP(B143,Data!$B$3:$D$79,2,FALSE),"")</f>
        <v/>
      </c>
      <c r="D143" s="44"/>
      <c r="E143" s="29"/>
      <c r="F143" s="29"/>
      <c r="G143" s="66" t="str">
        <f>IF(D143="","",IF($D$3:$D$200="ลาคลอด",F143-E143,NETWORKDAYS(E143,F143,Holidays!$B$2:$B$50)))</f>
        <v/>
      </c>
      <c r="I143" s="30" t="str">
        <f>IF(Data!C143="","",Data!C143)</f>
        <v/>
      </c>
      <c r="J143" s="31" t="str">
        <f t="shared" si="22"/>
        <v/>
      </c>
      <c r="K143" s="31" t="str">
        <f t="shared" si="23"/>
        <v/>
      </c>
      <c r="L143" s="31" t="str">
        <f t="shared" si="24"/>
        <v/>
      </c>
      <c r="M143" s="31" t="str">
        <f t="shared" si="25"/>
        <v/>
      </c>
      <c r="N143" s="31" t="str">
        <f t="shared" si="26"/>
        <v/>
      </c>
      <c r="O143" s="31" t="str">
        <f t="shared" si="27"/>
        <v/>
      </c>
      <c r="P143" s="31" t="str">
        <f t="shared" si="28"/>
        <v/>
      </c>
      <c r="Q143" s="31" t="str">
        <f t="shared" si="29"/>
        <v/>
      </c>
      <c r="R143" s="31" t="str">
        <f t="shared" si="30"/>
        <v/>
      </c>
      <c r="S143" s="31" t="str">
        <f t="shared" si="31"/>
        <v/>
      </c>
      <c r="T143" s="25" t="str">
        <f t="shared" si="32"/>
        <v/>
      </c>
    </row>
    <row r="144" spans="2:20" s="25" customFormat="1" ht="17.45" customHeight="1" x14ac:dyDescent="0.2">
      <c r="B144" s="43"/>
      <c r="C144" s="28" t="str">
        <f>IFERROR(VLOOKUP(B144,Data!$B$3:$D$79,2,FALSE),"")</f>
        <v/>
      </c>
      <c r="D144" s="44"/>
      <c r="E144" s="29"/>
      <c r="F144" s="29"/>
      <c r="G144" s="66" t="str">
        <f>IF(D144="","",IF($D$3:$D$200="ลาคลอด",F144-E144,NETWORKDAYS(E144,F144,Holidays!$B$2:$B$50)))</f>
        <v/>
      </c>
      <c r="I144" s="30" t="str">
        <f>IF(Data!C144="","",Data!C144)</f>
        <v/>
      </c>
      <c r="J144" s="31" t="str">
        <f t="shared" si="22"/>
        <v/>
      </c>
      <c r="K144" s="31" t="str">
        <f t="shared" si="23"/>
        <v/>
      </c>
      <c r="L144" s="31" t="str">
        <f t="shared" si="24"/>
        <v/>
      </c>
      <c r="M144" s="31" t="str">
        <f t="shared" si="25"/>
        <v/>
      </c>
      <c r="N144" s="31" t="str">
        <f t="shared" si="26"/>
        <v/>
      </c>
      <c r="O144" s="31" t="str">
        <f t="shared" si="27"/>
        <v/>
      </c>
      <c r="P144" s="31" t="str">
        <f t="shared" si="28"/>
        <v/>
      </c>
      <c r="Q144" s="31" t="str">
        <f t="shared" si="29"/>
        <v/>
      </c>
      <c r="R144" s="31" t="str">
        <f t="shared" si="30"/>
        <v/>
      </c>
      <c r="S144" s="31" t="str">
        <f t="shared" si="31"/>
        <v/>
      </c>
      <c r="T144" s="25" t="str">
        <f t="shared" si="32"/>
        <v/>
      </c>
    </row>
    <row r="145" spans="2:20" s="25" customFormat="1" ht="17.45" customHeight="1" x14ac:dyDescent="0.2">
      <c r="B145" s="43"/>
      <c r="C145" s="28" t="str">
        <f>IFERROR(VLOOKUP(B145,Data!$B$3:$D$79,2,FALSE),"")</f>
        <v/>
      </c>
      <c r="D145" s="44"/>
      <c r="E145" s="29"/>
      <c r="F145" s="29"/>
      <c r="G145" s="66" t="str">
        <f>IF(D145="","",IF($D$3:$D$200="ลาคลอด",F145-E145,NETWORKDAYS(E145,F145,Holidays!$B$2:$B$50)))</f>
        <v/>
      </c>
      <c r="I145" s="30" t="str">
        <f>IF(Data!C145="","",Data!C145)</f>
        <v/>
      </c>
      <c r="J145" s="31" t="str">
        <f t="shared" si="22"/>
        <v/>
      </c>
      <c r="K145" s="31" t="str">
        <f t="shared" si="23"/>
        <v/>
      </c>
      <c r="L145" s="31" t="str">
        <f t="shared" si="24"/>
        <v/>
      </c>
      <c r="M145" s="31" t="str">
        <f t="shared" si="25"/>
        <v/>
      </c>
      <c r="N145" s="31" t="str">
        <f t="shared" si="26"/>
        <v/>
      </c>
      <c r="O145" s="31" t="str">
        <f t="shared" si="27"/>
        <v/>
      </c>
      <c r="P145" s="31" t="str">
        <f t="shared" si="28"/>
        <v/>
      </c>
      <c r="Q145" s="31" t="str">
        <f t="shared" si="29"/>
        <v/>
      </c>
      <c r="R145" s="31" t="str">
        <f t="shared" si="30"/>
        <v/>
      </c>
      <c r="S145" s="31" t="str">
        <f t="shared" si="31"/>
        <v/>
      </c>
      <c r="T145" s="25" t="str">
        <f t="shared" si="32"/>
        <v/>
      </c>
    </row>
    <row r="146" spans="2:20" s="25" customFormat="1" ht="17.45" customHeight="1" x14ac:dyDescent="0.2">
      <c r="B146" s="43"/>
      <c r="C146" s="28" t="str">
        <f>IFERROR(VLOOKUP(B146,Data!$B$3:$D$79,2,FALSE),"")</f>
        <v/>
      </c>
      <c r="D146" s="44"/>
      <c r="E146" s="29"/>
      <c r="F146" s="29"/>
      <c r="G146" s="66" t="str">
        <f>IF(D146="","",IF($D$3:$D$200="ลาคลอด",F146-E146,NETWORKDAYS(E146,F146,Holidays!$B$2:$B$50)))</f>
        <v/>
      </c>
      <c r="I146" s="30" t="str">
        <f>IF(Data!C146="","",Data!C146)</f>
        <v/>
      </c>
      <c r="J146" s="31" t="str">
        <f t="shared" si="22"/>
        <v/>
      </c>
      <c r="K146" s="31" t="str">
        <f t="shared" si="23"/>
        <v/>
      </c>
      <c r="L146" s="31" t="str">
        <f t="shared" si="24"/>
        <v/>
      </c>
      <c r="M146" s="31" t="str">
        <f t="shared" si="25"/>
        <v/>
      </c>
      <c r="N146" s="31" t="str">
        <f t="shared" si="26"/>
        <v/>
      </c>
      <c r="O146" s="31" t="str">
        <f t="shared" si="27"/>
        <v/>
      </c>
      <c r="P146" s="31" t="str">
        <f t="shared" si="28"/>
        <v/>
      </c>
      <c r="Q146" s="31" t="str">
        <f t="shared" si="29"/>
        <v/>
      </c>
      <c r="R146" s="31" t="str">
        <f t="shared" si="30"/>
        <v/>
      </c>
      <c r="S146" s="31" t="str">
        <f t="shared" si="31"/>
        <v/>
      </c>
      <c r="T146" s="25" t="str">
        <f t="shared" si="32"/>
        <v/>
      </c>
    </row>
    <row r="147" spans="2:20" s="25" customFormat="1" ht="17.45" customHeight="1" x14ac:dyDescent="0.2">
      <c r="B147" s="43"/>
      <c r="C147" s="28" t="str">
        <f>IFERROR(VLOOKUP(B147,Data!$B$3:$D$79,2,FALSE),"")</f>
        <v/>
      </c>
      <c r="D147" s="44"/>
      <c r="E147" s="29"/>
      <c r="F147" s="29"/>
      <c r="G147" s="66" t="str">
        <f>IF(D147="","",IF($D$3:$D$200="ลาคลอด",F147-E147,NETWORKDAYS(E147,F147,Holidays!$B$2:$B$50)))</f>
        <v/>
      </c>
      <c r="I147" s="30" t="str">
        <f>IF(Data!C147="","",Data!C147)</f>
        <v/>
      </c>
      <c r="J147" s="31" t="str">
        <f t="shared" si="22"/>
        <v/>
      </c>
      <c r="K147" s="31" t="str">
        <f t="shared" si="23"/>
        <v/>
      </c>
      <c r="L147" s="31" t="str">
        <f t="shared" si="24"/>
        <v/>
      </c>
      <c r="M147" s="31" t="str">
        <f t="shared" si="25"/>
        <v/>
      </c>
      <c r="N147" s="31" t="str">
        <f t="shared" si="26"/>
        <v/>
      </c>
      <c r="O147" s="31" t="str">
        <f t="shared" si="27"/>
        <v/>
      </c>
      <c r="P147" s="31" t="str">
        <f t="shared" si="28"/>
        <v/>
      </c>
      <c r="Q147" s="31" t="str">
        <f t="shared" si="29"/>
        <v/>
      </c>
      <c r="R147" s="31" t="str">
        <f t="shared" si="30"/>
        <v/>
      </c>
      <c r="S147" s="31" t="str">
        <f t="shared" si="31"/>
        <v/>
      </c>
      <c r="T147" s="25" t="str">
        <f t="shared" si="32"/>
        <v/>
      </c>
    </row>
    <row r="148" spans="2:20" s="25" customFormat="1" ht="17.45" customHeight="1" x14ac:dyDescent="0.2">
      <c r="B148" s="43"/>
      <c r="C148" s="28" t="str">
        <f>IFERROR(VLOOKUP(B148,Data!$B$3:$D$79,2,FALSE),"")</f>
        <v/>
      </c>
      <c r="D148" s="44"/>
      <c r="E148" s="29"/>
      <c r="F148" s="29"/>
      <c r="G148" s="66" t="str">
        <f>IF(D148="","",IF($D$3:$D$200="ลาคลอด",F148-E148,NETWORKDAYS(E148,F148,Holidays!$B$2:$B$50)))</f>
        <v/>
      </c>
      <c r="I148" s="30" t="str">
        <f>IF(Data!C148="","",Data!C148)</f>
        <v/>
      </c>
      <c r="J148" s="31" t="str">
        <f t="shared" si="22"/>
        <v/>
      </c>
      <c r="K148" s="31" t="str">
        <f t="shared" si="23"/>
        <v/>
      </c>
      <c r="L148" s="31" t="str">
        <f t="shared" si="24"/>
        <v/>
      </c>
      <c r="M148" s="31" t="str">
        <f t="shared" si="25"/>
        <v/>
      </c>
      <c r="N148" s="31" t="str">
        <f t="shared" si="26"/>
        <v/>
      </c>
      <c r="O148" s="31" t="str">
        <f t="shared" si="27"/>
        <v/>
      </c>
      <c r="P148" s="31" t="str">
        <f t="shared" si="28"/>
        <v/>
      </c>
      <c r="Q148" s="31" t="str">
        <f t="shared" si="29"/>
        <v/>
      </c>
      <c r="R148" s="31" t="str">
        <f t="shared" si="30"/>
        <v/>
      </c>
      <c r="S148" s="31" t="str">
        <f t="shared" si="31"/>
        <v/>
      </c>
      <c r="T148" s="25" t="str">
        <f t="shared" si="32"/>
        <v/>
      </c>
    </row>
    <row r="149" spans="2:20" s="25" customFormat="1" ht="17.45" customHeight="1" x14ac:dyDescent="0.2">
      <c r="B149" s="43"/>
      <c r="C149" s="28" t="str">
        <f>IFERROR(VLOOKUP(B149,Data!$B$3:$D$79,2,FALSE),"")</f>
        <v/>
      </c>
      <c r="D149" s="44"/>
      <c r="E149" s="29"/>
      <c r="F149" s="29"/>
      <c r="G149" s="66" t="str">
        <f>IF(D149="","",IF($D$3:$D$200="ลาคลอด",F149-E149,NETWORKDAYS(E149,F149,Holidays!$B$2:$B$50)))</f>
        <v/>
      </c>
      <c r="I149" s="30" t="str">
        <f>IF(Data!C149="","",Data!C149)</f>
        <v/>
      </c>
      <c r="J149" s="31" t="str">
        <f t="shared" si="22"/>
        <v/>
      </c>
      <c r="K149" s="31" t="str">
        <f t="shared" si="23"/>
        <v/>
      </c>
      <c r="L149" s="31" t="str">
        <f t="shared" si="24"/>
        <v/>
      </c>
      <c r="M149" s="31" t="str">
        <f t="shared" si="25"/>
        <v/>
      </c>
      <c r="N149" s="31" t="str">
        <f t="shared" si="26"/>
        <v/>
      </c>
      <c r="O149" s="31" t="str">
        <f t="shared" si="27"/>
        <v/>
      </c>
      <c r="P149" s="31" t="str">
        <f t="shared" si="28"/>
        <v/>
      </c>
      <c r="Q149" s="31" t="str">
        <f t="shared" si="29"/>
        <v/>
      </c>
      <c r="R149" s="31" t="str">
        <f t="shared" si="30"/>
        <v/>
      </c>
      <c r="S149" s="31" t="str">
        <f t="shared" si="31"/>
        <v/>
      </c>
      <c r="T149" s="25" t="str">
        <f t="shared" si="32"/>
        <v/>
      </c>
    </row>
    <row r="150" spans="2:20" s="25" customFormat="1" ht="17.45" customHeight="1" x14ac:dyDescent="0.2">
      <c r="B150" s="43"/>
      <c r="C150" s="28" t="str">
        <f>IFERROR(VLOOKUP(B150,Data!$B$3:$D$79,2,FALSE),"")</f>
        <v/>
      </c>
      <c r="D150" s="44"/>
      <c r="E150" s="29"/>
      <c r="F150" s="29"/>
      <c r="G150" s="66" t="str">
        <f>IF(D150="","",IF($D$3:$D$200="ลาคลอด",F150-E150,NETWORKDAYS(E150,F150,Holidays!$B$2:$B$50)))</f>
        <v/>
      </c>
      <c r="I150" s="30" t="str">
        <f>IF(Data!C150="","",Data!C150)</f>
        <v/>
      </c>
      <c r="J150" s="31" t="str">
        <f t="shared" si="22"/>
        <v/>
      </c>
      <c r="K150" s="31" t="str">
        <f t="shared" si="23"/>
        <v/>
      </c>
      <c r="L150" s="31" t="str">
        <f t="shared" si="24"/>
        <v/>
      </c>
      <c r="M150" s="31" t="str">
        <f t="shared" si="25"/>
        <v/>
      </c>
      <c r="N150" s="31" t="str">
        <f t="shared" si="26"/>
        <v/>
      </c>
      <c r="O150" s="31" t="str">
        <f t="shared" si="27"/>
        <v/>
      </c>
      <c r="P150" s="31" t="str">
        <f t="shared" si="28"/>
        <v/>
      </c>
      <c r="Q150" s="31" t="str">
        <f t="shared" si="29"/>
        <v/>
      </c>
      <c r="R150" s="31" t="str">
        <f t="shared" si="30"/>
        <v/>
      </c>
      <c r="S150" s="31" t="str">
        <f t="shared" si="31"/>
        <v/>
      </c>
      <c r="T150" s="25" t="str">
        <f t="shared" si="32"/>
        <v/>
      </c>
    </row>
    <row r="151" spans="2:20" s="25" customFormat="1" ht="17.45" customHeight="1" x14ac:dyDescent="0.2">
      <c r="B151" s="43"/>
      <c r="C151" s="28" t="str">
        <f>IFERROR(VLOOKUP(B151,Data!$B$3:$D$79,2,FALSE),"")</f>
        <v/>
      </c>
      <c r="D151" s="44"/>
      <c r="E151" s="29"/>
      <c r="F151" s="29"/>
      <c r="G151" s="66" t="str">
        <f>IF(D151="","",IF($D$3:$D$200="ลาคลอด",F151-E151,NETWORKDAYS(E151,F151,Holidays!$B$2:$B$50)))</f>
        <v/>
      </c>
      <c r="I151" s="30" t="str">
        <f>IF(Data!C151="","",Data!C151)</f>
        <v/>
      </c>
      <c r="J151" s="31" t="str">
        <f t="shared" si="22"/>
        <v/>
      </c>
      <c r="K151" s="31" t="str">
        <f t="shared" si="23"/>
        <v/>
      </c>
      <c r="L151" s="31" t="str">
        <f t="shared" si="24"/>
        <v/>
      </c>
      <c r="M151" s="31" t="str">
        <f t="shared" si="25"/>
        <v/>
      </c>
      <c r="N151" s="31" t="str">
        <f t="shared" si="26"/>
        <v/>
      </c>
      <c r="O151" s="31" t="str">
        <f t="shared" si="27"/>
        <v/>
      </c>
      <c r="P151" s="31" t="str">
        <f t="shared" si="28"/>
        <v/>
      </c>
      <c r="Q151" s="31" t="str">
        <f t="shared" si="29"/>
        <v/>
      </c>
      <c r="R151" s="31" t="str">
        <f t="shared" si="30"/>
        <v/>
      </c>
      <c r="S151" s="31" t="str">
        <f t="shared" si="31"/>
        <v/>
      </c>
      <c r="T151" s="25" t="str">
        <f t="shared" si="32"/>
        <v/>
      </c>
    </row>
    <row r="152" spans="2:20" s="25" customFormat="1" ht="17.45" customHeight="1" x14ac:dyDescent="0.2">
      <c r="B152" s="43"/>
      <c r="C152" s="28" t="str">
        <f>IFERROR(VLOOKUP(B152,Data!$B$3:$D$79,2,FALSE),"")</f>
        <v/>
      </c>
      <c r="D152" s="44"/>
      <c r="E152" s="29"/>
      <c r="F152" s="29"/>
      <c r="G152" s="66" t="str">
        <f>IF(D152="","",IF($D$3:$D$200="ลาคลอด",F152-E152,NETWORKDAYS(E152,F152,Holidays!$B$2:$B$50)))</f>
        <v/>
      </c>
      <c r="I152" s="30" t="str">
        <f>IF(Data!C152="","",Data!C152)</f>
        <v/>
      </c>
      <c r="J152" s="31" t="str">
        <f t="shared" si="22"/>
        <v/>
      </c>
      <c r="K152" s="31" t="str">
        <f t="shared" si="23"/>
        <v/>
      </c>
      <c r="L152" s="31" t="str">
        <f t="shared" si="24"/>
        <v/>
      </c>
      <c r="M152" s="31" t="str">
        <f t="shared" si="25"/>
        <v/>
      </c>
      <c r="N152" s="31" t="str">
        <f t="shared" si="26"/>
        <v/>
      </c>
      <c r="O152" s="31" t="str">
        <f t="shared" si="27"/>
        <v/>
      </c>
      <c r="P152" s="31" t="str">
        <f t="shared" si="28"/>
        <v/>
      </c>
      <c r="Q152" s="31" t="str">
        <f t="shared" si="29"/>
        <v/>
      </c>
      <c r="R152" s="31" t="str">
        <f t="shared" si="30"/>
        <v/>
      </c>
      <c r="S152" s="31" t="str">
        <f t="shared" si="31"/>
        <v/>
      </c>
      <c r="T152" s="25" t="str">
        <f t="shared" si="32"/>
        <v/>
      </c>
    </row>
    <row r="153" spans="2:20" s="25" customFormat="1" ht="17.45" customHeight="1" x14ac:dyDescent="0.2">
      <c r="B153" s="43"/>
      <c r="C153" s="28" t="str">
        <f>IFERROR(VLOOKUP(B153,Data!$B$3:$D$79,2,FALSE),"")</f>
        <v/>
      </c>
      <c r="D153" s="44"/>
      <c r="E153" s="29"/>
      <c r="F153" s="29"/>
      <c r="G153" s="66" t="str">
        <f>IF(D153="","",IF($D$3:$D$200="ลาคลอด",F153-E153,NETWORKDAYS(E153,F153,Holidays!$B$2:$B$50)))</f>
        <v/>
      </c>
      <c r="I153" s="30" t="str">
        <f>IF(Data!C153="","",Data!C153)</f>
        <v/>
      </c>
      <c r="J153" s="31" t="str">
        <f t="shared" si="22"/>
        <v/>
      </c>
      <c r="K153" s="31" t="str">
        <f t="shared" si="23"/>
        <v/>
      </c>
      <c r="L153" s="31" t="str">
        <f t="shared" si="24"/>
        <v/>
      </c>
      <c r="M153" s="31" t="str">
        <f t="shared" si="25"/>
        <v/>
      </c>
      <c r="N153" s="31" t="str">
        <f t="shared" si="26"/>
        <v/>
      </c>
      <c r="O153" s="31" t="str">
        <f t="shared" si="27"/>
        <v/>
      </c>
      <c r="P153" s="31" t="str">
        <f t="shared" si="28"/>
        <v/>
      </c>
      <c r="Q153" s="31" t="str">
        <f t="shared" si="29"/>
        <v/>
      </c>
      <c r="R153" s="31" t="str">
        <f t="shared" si="30"/>
        <v/>
      </c>
      <c r="S153" s="31" t="str">
        <f t="shared" si="31"/>
        <v/>
      </c>
      <c r="T153" s="25" t="str">
        <f t="shared" si="32"/>
        <v/>
      </c>
    </row>
    <row r="154" spans="2:20" s="25" customFormat="1" ht="17.45" customHeight="1" x14ac:dyDescent="0.2">
      <c r="B154" s="43"/>
      <c r="C154" s="28" t="str">
        <f>IFERROR(VLOOKUP(B154,Data!$B$3:$D$79,2,FALSE),"")</f>
        <v/>
      </c>
      <c r="D154" s="44"/>
      <c r="E154" s="29"/>
      <c r="F154" s="29"/>
      <c r="G154" s="66" t="str">
        <f>IF(D154="","",IF($D$3:$D$200="ลาคลอด",F154-E154,NETWORKDAYS(E154,F154,Holidays!$B$2:$B$50)))</f>
        <v/>
      </c>
      <c r="I154" s="30" t="str">
        <f>IF(Data!C154="","",Data!C154)</f>
        <v/>
      </c>
      <c r="J154" s="31" t="str">
        <f t="shared" si="22"/>
        <v/>
      </c>
      <c r="K154" s="31" t="str">
        <f t="shared" si="23"/>
        <v/>
      </c>
      <c r="L154" s="31" t="str">
        <f t="shared" si="24"/>
        <v/>
      </c>
      <c r="M154" s="31" t="str">
        <f t="shared" si="25"/>
        <v/>
      </c>
      <c r="N154" s="31" t="str">
        <f t="shared" si="26"/>
        <v/>
      </c>
      <c r="O154" s="31" t="str">
        <f t="shared" si="27"/>
        <v/>
      </c>
      <c r="P154" s="31" t="str">
        <f t="shared" si="28"/>
        <v/>
      </c>
      <c r="Q154" s="31" t="str">
        <f t="shared" si="29"/>
        <v/>
      </c>
      <c r="R154" s="31" t="str">
        <f t="shared" si="30"/>
        <v/>
      </c>
      <c r="S154" s="31" t="str">
        <f t="shared" si="31"/>
        <v/>
      </c>
      <c r="T154" s="25" t="str">
        <f t="shared" si="32"/>
        <v/>
      </c>
    </row>
    <row r="155" spans="2:20" s="25" customFormat="1" ht="17.45" customHeight="1" x14ac:dyDescent="0.2">
      <c r="B155" s="43"/>
      <c r="C155" s="28" t="str">
        <f>IFERROR(VLOOKUP(B155,Data!$B$3:$D$79,2,FALSE),"")</f>
        <v/>
      </c>
      <c r="D155" s="44"/>
      <c r="E155" s="29"/>
      <c r="F155" s="29"/>
      <c r="G155" s="66" t="str">
        <f>IF(D155="","",IF($D$3:$D$200="ลาคลอด",F155-E155,NETWORKDAYS(E155,F155,Holidays!$B$2:$B$50)))</f>
        <v/>
      </c>
      <c r="I155" s="30" t="str">
        <f>IF(Data!C155="","",Data!C155)</f>
        <v/>
      </c>
      <c r="J155" s="31" t="str">
        <f t="shared" si="22"/>
        <v/>
      </c>
      <c r="K155" s="31" t="str">
        <f t="shared" si="23"/>
        <v/>
      </c>
      <c r="L155" s="31" t="str">
        <f t="shared" si="24"/>
        <v/>
      </c>
      <c r="M155" s="31" t="str">
        <f t="shared" si="25"/>
        <v/>
      </c>
      <c r="N155" s="31" t="str">
        <f t="shared" si="26"/>
        <v/>
      </c>
      <c r="O155" s="31" t="str">
        <f t="shared" si="27"/>
        <v/>
      </c>
      <c r="P155" s="31" t="str">
        <f t="shared" si="28"/>
        <v/>
      </c>
      <c r="Q155" s="31" t="str">
        <f t="shared" si="29"/>
        <v/>
      </c>
      <c r="R155" s="31" t="str">
        <f t="shared" si="30"/>
        <v/>
      </c>
      <c r="S155" s="31" t="str">
        <f t="shared" si="31"/>
        <v/>
      </c>
      <c r="T155" s="25" t="str">
        <f t="shared" si="32"/>
        <v/>
      </c>
    </row>
    <row r="156" spans="2:20" s="25" customFormat="1" ht="17.45" customHeight="1" x14ac:dyDescent="0.2">
      <c r="B156" s="43"/>
      <c r="C156" s="28" t="str">
        <f>IFERROR(VLOOKUP(B156,Data!$B$3:$D$79,2,FALSE),"")</f>
        <v/>
      </c>
      <c r="D156" s="44"/>
      <c r="E156" s="29"/>
      <c r="F156" s="29"/>
      <c r="G156" s="66" t="str">
        <f>IF(D156="","",IF($D$3:$D$200="ลาคลอด",F156-E156,NETWORKDAYS(E156,F156,Holidays!$B$2:$B$50)))</f>
        <v/>
      </c>
      <c r="I156" s="30" t="str">
        <f>IF(Data!C156="","",Data!C156)</f>
        <v/>
      </c>
      <c r="J156" s="31" t="str">
        <f t="shared" si="22"/>
        <v/>
      </c>
      <c r="K156" s="31" t="str">
        <f t="shared" si="23"/>
        <v/>
      </c>
      <c r="L156" s="31" t="str">
        <f t="shared" si="24"/>
        <v/>
      </c>
      <c r="M156" s="31" t="str">
        <f t="shared" si="25"/>
        <v/>
      </c>
      <c r="N156" s="31" t="str">
        <f t="shared" si="26"/>
        <v/>
      </c>
      <c r="O156" s="31" t="str">
        <f t="shared" si="27"/>
        <v/>
      </c>
      <c r="P156" s="31" t="str">
        <f t="shared" si="28"/>
        <v/>
      </c>
      <c r="Q156" s="31" t="str">
        <f t="shared" si="29"/>
        <v/>
      </c>
      <c r="R156" s="31" t="str">
        <f t="shared" si="30"/>
        <v/>
      </c>
      <c r="S156" s="31" t="str">
        <f t="shared" si="31"/>
        <v/>
      </c>
      <c r="T156" s="25" t="str">
        <f t="shared" si="32"/>
        <v/>
      </c>
    </row>
    <row r="157" spans="2:20" s="25" customFormat="1" ht="17.45" customHeight="1" x14ac:dyDescent="0.2">
      <c r="B157" s="43"/>
      <c r="C157" s="28" t="str">
        <f>IFERROR(VLOOKUP(B157,Data!$B$3:$D$79,2,FALSE),"")</f>
        <v/>
      </c>
      <c r="D157" s="44"/>
      <c r="E157" s="29"/>
      <c r="F157" s="29"/>
      <c r="G157" s="66" t="str">
        <f>IF(D157="","",IF($D$3:$D$200="ลาคลอด",F157-E157,NETWORKDAYS(E157,F157,Holidays!$B$2:$B$50)))</f>
        <v/>
      </c>
      <c r="I157" s="30" t="str">
        <f>IF(Data!C157="","",Data!C157)</f>
        <v/>
      </c>
      <c r="J157" s="31" t="str">
        <f t="shared" si="22"/>
        <v/>
      </c>
      <c r="K157" s="31" t="str">
        <f t="shared" si="23"/>
        <v/>
      </c>
      <c r="L157" s="31" t="str">
        <f t="shared" si="24"/>
        <v/>
      </c>
      <c r="M157" s="31" t="str">
        <f t="shared" si="25"/>
        <v/>
      </c>
      <c r="N157" s="31" t="str">
        <f t="shared" si="26"/>
        <v/>
      </c>
      <c r="O157" s="31" t="str">
        <f t="shared" si="27"/>
        <v/>
      </c>
      <c r="P157" s="31" t="str">
        <f t="shared" si="28"/>
        <v/>
      </c>
      <c r="Q157" s="31" t="str">
        <f t="shared" si="29"/>
        <v/>
      </c>
      <c r="R157" s="31" t="str">
        <f t="shared" si="30"/>
        <v/>
      </c>
      <c r="S157" s="31" t="str">
        <f t="shared" si="31"/>
        <v/>
      </c>
      <c r="T157" s="25" t="str">
        <f t="shared" si="32"/>
        <v/>
      </c>
    </row>
    <row r="158" spans="2:20" s="25" customFormat="1" ht="17.45" customHeight="1" x14ac:dyDescent="0.2">
      <c r="B158" s="43"/>
      <c r="C158" s="28" t="str">
        <f>IFERROR(VLOOKUP(B158,Data!$B$3:$D$79,2,FALSE),"")</f>
        <v/>
      </c>
      <c r="D158" s="44"/>
      <c r="E158" s="29"/>
      <c r="F158" s="29"/>
      <c r="G158" s="66" t="str">
        <f>IF(D158="","",IF($D$3:$D$200="ลาคลอด",F158-E158,NETWORKDAYS(E158,F158,Holidays!$B$2:$B$50)))</f>
        <v/>
      </c>
      <c r="I158" s="30" t="str">
        <f>IF(Data!C158="","",Data!C158)</f>
        <v/>
      </c>
      <c r="J158" s="31" t="str">
        <f t="shared" si="22"/>
        <v/>
      </c>
      <c r="K158" s="31" t="str">
        <f t="shared" si="23"/>
        <v/>
      </c>
      <c r="L158" s="31" t="str">
        <f t="shared" si="24"/>
        <v/>
      </c>
      <c r="M158" s="31" t="str">
        <f t="shared" si="25"/>
        <v/>
      </c>
      <c r="N158" s="31" t="str">
        <f t="shared" si="26"/>
        <v/>
      </c>
      <c r="O158" s="31" t="str">
        <f t="shared" si="27"/>
        <v/>
      </c>
      <c r="P158" s="31" t="str">
        <f t="shared" si="28"/>
        <v/>
      </c>
      <c r="Q158" s="31" t="str">
        <f t="shared" si="29"/>
        <v/>
      </c>
      <c r="R158" s="31" t="str">
        <f t="shared" si="30"/>
        <v/>
      </c>
      <c r="S158" s="31" t="str">
        <f t="shared" si="31"/>
        <v/>
      </c>
      <c r="T158" s="25" t="str">
        <f t="shared" si="32"/>
        <v/>
      </c>
    </row>
    <row r="159" spans="2:20" s="25" customFormat="1" ht="17.45" customHeight="1" x14ac:dyDescent="0.2">
      <c r="B159" s="43"/>
      <c r="C159" s="28" t="str">
        <f>IFERROR(VLOOKUP(B159,Data!$B$3:$D$79,2,FALSE),"")</f>
        <v/>
      </c>
      <c r="D159" s="44"/>
      <c r="E159" s="29"/>
      <c r="F159" s="29"/>
      <c r="G159" s="66" t="str">
        <f>IF(D159="","",IF($D$3:$D$200="ลาคลอด",F159-E159,NETWORKDAYS(E159,F159,Holidays!$B$2:$B$50)))</f>
        <v/>
      </c>
      <c r="I159" s="30" t="str">
        <f>IF(Data!C159="","",Data!C159)</f>
        <v/>
      </c>
      <c r="J159" s="31" t="str">
        <f t="shared" si="22"/>
        <v/>
      </c>
      <c r="K159" s="31" t="str">
        <f t="shared" si="23"/>
        <v/>
      </c>
      <c r="L159" s="31" t="str">
        <f t="shared" si="24"/>
        <v/>
      </c>
      <c r="M159" s="31" t="str">
        <f t="shared" si="25"/>
        <v/>
      </c>
      <c r="N159" s="31" t="str">
        <f t="shared" si="26"/>
        <v/>
      </c>
      <c r="O159" s="31" t="str">
        <f t="shared" si="27"/>
        <v/>
      </c>
      <c r="P159" s="31" t="str">
        <f t="shared" si="28"/>
        <v/>
      </c>
      <c r="Q159" s="31" t="str">
        <f t="shared" si="29"/>
        <v/>
      </c>
      <c r="R159" s="31" t="str">
        <f t="shared" si="30"/>
        <v/>
      </c>
      <c r="S159" s="31" t="str">
        <f t="shared" si="31"/>
        <v/>
      </c>
      <c r="T159" s="25" t="str">
        <f t="shared" si="32"/>
        <v/>
      </c>
    </row>
    <row r="160" spans="2:20" s="25" customFormat="1" ht="17.45" customHeight="1" x14ac:dyDescent="0.2">
      <c r="B160" s="43"/>
      <c r="C160" s="28" t="str">
        <f>IFERROR(VLOOKUP(B160,Data!$B$3:$D$79,2,FALSE),"")</f>
        <v/>
      </c>
      <c r="D160" s="44"/>
      <c r="E160" s="29"/>
      <c r="F160" s="29"/>
      <c r="G160" s="66" t="str">
        <f>IF(D160="","",IF($D$3:$D$200="ลาคลอด",F160-E160,NETWORKDAYS(E160,F160,Holidays!$B$2:$B$50)))</f>
        <v/>
      </c>
      <c r="I160" s="30" t="str">
        <f>IF(Data!C160="","",Data!C160)</f>
        <v/>
      </c>
      <c r="J160" s="31" t="str">
        <f t="shared" si="22"/>
        <v/>
      </c>
      <c r="K160" s="31" t="str">
        <f t="shared" si="23"/>
        <v/>
      </c>
      <c r="L160" s="31" t="str">
        <f t="shared" si="24"/>
        <v/>
      </c>
      <c r="M160" s="31" t="str">
        <f t="shared" si="25"/>
        <v/>
      </c>
      <c r="N160" s="31" t="str">
        <f t="shared" si="26"/>
        <v/>
      </c>
      <c r="O160" s="31" t="str">
        <f t="shared" si="27"/>
        <v/>
      </c>
      <c r="P160" s="31" t="str">
        <f t="shared" si="28"/>
        <v/>
      </c>
      <c r="Q160" s="31" t="str">
        <f t="shared" si="29"/>
        <v/>
      </c>
      <c r="R160" s="31" t="str">
        <f t="shared" si="30"/>
        <v/>
      </c>
      <c r="S160" s="31" t="str">
        <f t="shared" si="31"/>
        <v/>
      </c>
      <c r="T160" s="25" t="str">
        <f t="shared" si="32"/>
        <v/>
      </c>
    </row>
    <row r="161" spans="2:20" s="25" customFormat="1" ht="17.45" customHeight="1" x14ac:dyDescent="0.2">
      <c r="B161" s="43"/>
      <c r="C161" s="28" t="str">
        <f>IFERROR(VLOOKUP(B161,Data!$B$3:$D$79,2,FALSE),"")</f>
        <v/>
      </c>
      <c r="D161" s="44"/>
      <c r="E161" s="29"/>
      <c r="F161" s="29"/>
      <c r="G161" s="66" t="str">
        <f>IF(D161="","",IF($D$3:$D$200="ลาคลอด",F161-E161,NETWORKDAYS(E161,F161,Holidays!$B$2:$B$50)))</f>
        <v/>
      </c>
      <c r="I161" s="30" t="str">
        <f>IF(Data!C161="","",Data!C161)</f>
        <v/>
      </c>
      <c r="J161" s="31" t="str">
        <f t="shared" si="22"/>
        <v/>
      </c>
      <c r="K161" s="31" t="str">
        <f t="shared" si="23"/>
        <v/>
      </c>
      <c r="L161" s="31" t="str">
        <f t="shared" si="24"/>
        <v/>
      </c>
      <c r="M161" s="31" t="str">
        <f t="shared" si="25"/>
        <v/>
      </c>
      <c r="N161" s="31" t="str">
        <f t="shared" si="26"/>
        <v/>
      </c>
      <c r="O161" s="31" t="str">
        <f t="shared" si="27"/>
        <v/>
      </c>
      <c r="P161" s="31" t="str">
        <f t="shared" si="28"/>
        <v/>
      </c>
      <c r="Q161" s="31" t="str">
        <f t="shared" si="29"/>
        <v/>
      </c>
      <c r="R161" s="31" t="str">
        <f t="shared" si="30"/>
        <v/>
      </c>
      <c r="S161" s="31" t="str">
        <f t="shared" si="31"/>
        <v/>
      </c>
      <c r="T161" s="25" t="str">
        <f t="shared" si="32"/>
        <v/>
      </c>
    </row>
    <row r="162" spans="2:20" s="25" customFormat="1" ht="17.45" customHeight="1" x14ac:dyDescent="0.2">
      <c r="B162" s="43"/>
      <c r="C162" s="28" t="str">
        <f>IFERROR(VLOOKUP(B162,Data!$B$3:$D$79,2,FALSE),"")</f>
        <v/>
      </c>
      <c r="D162" s="44"/>
      <c r="E162" s="29"/>
      <c r="F162" s="29"/>
      <c r="G162" s="66" t="str">
        <f>IF(D162="","",IF($D$3:$D$200="ลาคลอด",F162-E162,NETWORKDAYS(E162,F162,Holidays!$B$2:$B$50)))</f>
        <v/>
      </c>
      <c r="I162" s="30" t="str">
        <f>IF(Data!C162="","",Data!C162)</f>
        <v/>
      </c>
      <c r="J162" s="31" t="str">
        <f t="shared" si="22"/>
        <v/>
      </c>
      <c r="K162" s="31" t="str">
        <f t="shared" si="23"/>
        <v/>
      </c>
      <c r="L162" s="31" t="str">
        <f t="shared" si="24"/>
        <v/>
      </c>
      <c r="M162" s="31" t="str">
        <f t="shared" si="25"/>
        <v/>
      </c>
      <c r="N162" s="31" t="str">
        <f t="shared" si="26"/>
        <v/>
      </c>
      <c r="O162" s="31" t="str">
        <f t="shared" si="27"/>
        <v/>
      </c>
      <c r="P162" s="31" t="str">
        <f t="shared" si="28"/>
        <v/>
      </c>
      <c r="Q162" s="31" t="str">
        <f t="shared" si="29"/>
        <v/>
      </c>
      <c r="R162" s="31" t="str">
        <f t="shared" si="30"/>
        <v/>
      </c>
      <c r="S162" s="31" t="str">
        <f t="shared" si="31"/>
        <v/>
      </c>
      <c r="T162" s="25" t="str">
        <f t="shared" si="32"/>
        <v/>
      </c>
    </row>
    <row r="163" spans="2:20" s="25" customFormat="1" ht="17.45" customHeight="1" x14ac:dyDescent="0.2">
      <c r="B163" s="43"/>
      <c r="C163" s="28" t="str">
        <f>IFERROR(VLOOKUP(B163,Data!$B$3:$D$79,2,FALSE),"")</f>
        <v/>
      </c>
      <c r="D163" s="44"/>
      <c r="E163" s="29"/>
      <c r="F163" s="29"/>
      <c r="G163" s="66" t="str">
        <f>IF(D163="","",IF($D$3:$D$200="ลาคลอด",F163-E163,NETWORKDAYS(E163,F163,Holidays!$B$2:$B$50)))</f>
        <v/>
      </c>
      <c r="I163" s="30" t="str">
        <f>IF(Data!C163="","",Data!C163)</f>
        <v/>
      </c>
      <c r="J163" s="31" t="str">
        <f t="shared" si="22"/>
        <v/>
      </c>
      <c r="K163" s="31" t="str">
        <f t="shared" si="23"/>
        <v/>
      </c>
      <c r="L163" s="31" t="str">
        <f t="shared" si="24"/>
        <v/>
      </c>
      <c r="M163" s="31" t="str">
        <f t="shared" si="25"/>
        <v/>
      </c>
      <c r="N163" s="31" t="str">
        <f t="shared" si="26"/>
        <v/>
      </c>
      <c r="O163" s="31" t="str">
        <f t="shared" si="27"/>
        <v/>
      </c>
      <c r="P163" s="31" t="str">
        <f t="shared" si="28"/>
        <v/>
      </c>
      <c r="Q163" s="31" t="str">
        <f t="shared" si="29"/>
        <v/>
      </c>
      <c r="R163" s="31" t="str">
        <f t="shared" si="30"/>
        <v/>
      </c>
      <c r="S163" s="31" t="str">
        <f t="shared" si="31"/>
        <v/>
      </c>
      <c r="T163" s="25" t="str">
        <f t="shared" si="32"/>
        <v/>
      </c>
    </row>
    <row r="164" spans="2:20" s="25" customFormat="1" ht="17.45" customHeight="1" x14ac:dyDescent="0.2">
      <c r="B164" s="43"/>
      <c r="C164" s="28" t="str">
        <f>IFERROR(VLOOKUP(B164,Data!$B$3:$D$79,2,FALSE),"")</f>
        <v/>
      </c>
      <c r="D164" s="44"/>
      <c r="E164" s="29"/>
      <c r="F164" s="29"/>
      <c r="G164" s="66" t="str">
        <f>IF(D164="","",IF($D$3:$D$200="ลาคลอด",F164-E164,NETWORKDAYS(E164,F164,Holidays!$B$2:$B$50)))</f>
        <v/>
      </c>
      <c r="I164" s="30" t="str">
        <f>IF(Data!C164="","",Data!C164)</f>
        <v/>
      </c>
      <c r="J164" s="31" t="str">
        <f t="shared" si="22"/>
        <v/>
      </c>
      <c r="K164" s="31" t="str">
        <f t="shared" si="23"/>
        <v/>
      </c>
      <c r="L164" s="31" t="str">
        <f t="shared" si="24"/>
        <v/>
      </c>
      <c r="M164" s="31" t="str">
        <f t="shared" si="25"/>
        <v/>
      </c>
      <c r="N164" s="31" t="str">
        <f t="shared" si="26"/>
        <v/>
      </c>
      <c r="O164" s="31" t="str">
        <f t="shared" si="27"/>
        <v/>
      </c>
      <c r="P164" s="31" t="str">
        <f t="shared" si="28"/>
        <v/>
      </c>
      <c r="Q164" s="31" t="str">
        <f t="shared" si="29"/>
        <v/>
      </c>
      <c r="R164" s="31" t="str">
        <f t="shared" si="30"/>
        <v/>
      </c>
      <c r="S164" s="31" t="str">
        <f t="shared" si="31"/>
        <v/>
      </c>
      <c r="T164" s="25" t="str">
        <f t="shared" si="32"/>
        <v/>
      </c>
    </row>
    <row r="165" spans="2:20" s="25" customFormat="1" ht="17.45" customHeight="1" x14ac:dyDescent="0.2">
      <c r="B165" s="43"/>
      <c r="C165" s="28" t="str">
        <f>IFERROR(VLOOKUP(B165,Data!$B$3:$D$79,2,FALSE),"")</f>
        <v/>
      </c>
      <c r="D165" s="44"/>
      <c r="E165" s="29"/>
      <c r="F165" s="29"/>
      <c r="G165" s="66" t="str">
        <f>IF(D165="","",IF($D$3:$D$200="ลาคลอด",F165-E165,NETWORKDAYS(E165,F165,Holidays!$B$2:$B$50)))</f>
        <v/>
      </c>
      <c r="I165" s="30" t="str">
        <f>IF(Data!C165="","",Data!C165)</f>
        <v/>
      </c>
      <c r="J165" s="31" t="str">
        <f t="shared" si="22"/>
        <v/>
      </c>
      <c r="K165" s="31" t="str">
        <f t="shared" si="23"/>
        <v/>
      </c>
      <c r="L165" s="31" t="str">
        <f t="shared" si="24"/>
        <v/>
      </c>
      <c r="M165" s="31" t="str">
        <f t="shared" si="25"/>
        <v/>
      </c>
      <c r="N165" s="31" t="str">
        <f t="shared" si="26"/>
        <v/>
      </c>
      <c r="O165" s="31" t="str">
        <f t="shared" si="27"/>
        <v/>
      </c>
      <c r="P165" s="31" t="str">
        <f t="shared" si="28"/>
        <v/>
      </c>
      <c r="Q165" s="31" t="str">
        <f t="shared" si="29"/>
        <v/>
      </c>
      <c r="R165" s="31" t="str">
        <f t="shared" si="30"/>
        <v/>
      </c>
      <c r="S165" s="31" t="str">
        <f t="shared" si="31"/>
        <v/>
      </c>
      <c r="T165" s="25" t="str">
        <f t="shared" si="32"/>
        <v/>
      </c>
    </row>
    <row r="166" spans="2:20" s="25" customFormat="1" ht="17.45" customHeight="1" x14ac:dyDescent="0.2">
      <c r="B166" s="43"/>
      <c r="C166" s="28" t="str">
        <f>IFERROR(VLOOKUP(B166,Data!$B$3:$D$79,2,FALSE),"")</f>
        <v/>
      </c>
      <c r="D166" s="44"/>
      <c r="E166" s="29"/>
      <c r="F166" s="29"/>
      <c r="G166" s="66" t="str">
        <f>IF(D166="","",IF($D$3:$D$200="ลาคลอด",F166-E166,NETWORKDAYS(E166,F166,Holidays!$B$2:$B$50)))</f>
        <v/>
      </c>
      <c r="I166" s="30" t="str">
        <f>IF(Data!C166="","",Data!C166)</f>
        <v/>
      </c>
      <c r="J166" s="31" t="str">
        <f t="shared" si="22"/>
        <v/>
      </c>
      <c r="K166" s="31" t="str">
        <f t="shared" si="23"/>
        <v/>
      </c>
      <c r="L166" s="31" t="str">
        <f t="shared" si="24"/>
        <v/>
      </c>
      <c r="M166" s="31" t="str">
        <f t="shared" si="25"/>
        <v/>
      </c>
      <c r="N166" s="31" t="str">
        <f t="shared" si="26"/>
        <v/>
      </c>
      <c r="O166" s="31" t="str">
        <f t="shared" si="27"/>
        <v/>
      </c>
      <c r="P166" s="31" t="str">
        <f t="shared" si="28"/>
        <v/>
      </c>
      <c r="Q166" s="31" t="str">
        <f t="shared" si="29"/>
        <v/>
      </c>
      <c r="R166" s="31" t="str">
        <f t="shared" si="30"/>
        <v/>
      </c>
      <c r="S166" s="31" t="str">
        <f t="shared" si="31"/>
        <v/>
      </c>
      <c r="T166" s="25" t="str">
        <f t="shared" si="32"/>
        <v/>
      </c>
    </row>
    <row r="167" spans="2:20" s="25" customFormat="1" ht="17.45" customHeight="1" x14ac:dyDescent="0.2">
      <c r="B167" s="43"/>
      <c r="C167" s="28" t="str">
        <f>IFERROR(VLOOKUP(B167,Data!$B$3:$D$79,2,FALSE),"")</f>
        <v/>
      </c>
      <c r="D167" s="44"/>
      <c r="E167" s="29"/>
      <c r="F167" s="29"/>
      <c r="G167" s="66" t="str">
        <f>IF(D167="","",IF($D$3:$D$200="ลาคลอด",F167-E167,NETWORKDAYS(E167,F167,Holidays!$B$2:$B$50)))</f>
        <v/>
      </c>
      <c r="I167" s="30" t="str">
        <f>IF(Data!C167="","",Data!C167)</f>
        <v/>
      </c>
      <c r="J167" s="31" t="str">
        <f t="shared" si="22"/>
        <v/>
      </c>
      <c r="K167" s="31" t="str">
        <f t="shared" si="23"/>
        <v/>
      </c>
      <c r="L167" s="31" t="str">
        <f t="shared" si="24"/>
        <v/>
      </c>
      <c r="M167" s="31" t="str">
        <f t="shared" si="25"/>
        <v/>
      </c>
      <c r="N167" s="31" t="str">
        <f t="shared" si="26"/>
        <v/>
      </c>
      <c r="O167" s="31" t="str">
        <f t="shared" si="27"/>
        <v/>
      </c>
      <c r="P167" s="31" t="str">
        <f t="shared" si="28"/>
        <v/>
      </c>
      <c r="Q167" s="31" t="str">
        <f t="shared" si="29"/>
        <v/>
      </c>
      <c r="R167" s="31" t="str">
        <f t="shared" si="30"/>
        <v/>
      </c>
      <c r="S167" s="31" t="str">
        <f t="shared" si="31"/>
        <v/>
      </c>
      <c r="T167" s="25" t="str">
        <f t="shared" si="32"/>
        <v/>
      </c>
    </row>
    <row r="168" spans="2:20" s="25" customFormat="1" ht="17.45" customHeight="1" x14ac:dyDescent="0.2">
      <c r="B168" s="43"/>
      <c r="C168" s="28" t="str">
        <f>IFERROR(VLOOKUP(B168,Data!$B$3:$D$79,2,FALSE),"")</f>
        <v/>
      </c>
      <c r="D168" s="44"/>
      <c r="E168" s="29"/>
      <c r="F168" s="29"/>
      <c r="G168" s="66" t="str">
        <f>IF(D168="","",IF($D$3:$D$200="ลาคลอด",F168-E168,NETWORKDAYS(E168,F168,Holidays!$B$2:$B$50)))</f>
        <v/>
      </c>
      <c r="I168" s="30" t="str">
        <f>IF(Data!C168="","",Data!C168)</f>
        <v/>
      </c>
      <c r="J168" s="31" t="str">
        <f t="shared" si="22"/>
        <v/>
      </c>
      <c r="K168" s="31" t="str">
        <f t="shared" si="23"/>
        <v/>
      </c>
      <c r="L168" s="31" t="str">
        <f t="shared" si="24"/>
        <v/>
      </c>
      <c r="M168" s="31" t="str">
        <f t="shared" si="25"/>
        <v/>
      </c>
      <c r="N168" s="31" t="str">
        <f t="shared" si="26"/>
        <v/>
      </c>
      <c r="O168" s="31" t="str">
        <f t="shared" si="27"/>
        <v/>
      </c>
      <c r="P168" s="31" t="str">
        <f t="shared" si="28"/>
        <v/>
      </c>
      <c r="Q168" s="31" t="str">
        <f t="shared" si="29"/>
        <v/>
      </c>
      <c r="R168" s="31" t="str">
        <f t="shared" si="30"/>
        <v/>
      </c>
      <c r="S168" s="31" t="str">
        <f t="shared" si="31"/>
        <v/>
      </c>
      <c r="T168" s="25" t="str">
        <f t="shared" si="32"/>
        <v/>
      </c>
    </row>
    <row r="169" spans="2:20" s="25" customFormat="1" ht="17.45" customHeight="1" x14ac:dyDescent="0.2">
      <c r="B169" s="43"/>
      <c r="C169" s="28" t="str">
        <f>IFERROR(VLOOKUP(B169,Data!$B$3:$D$79,2,FALSE),"")</f>
        <v/>
      </c>
      <c r="D169" s="44"/>
      <c r="E169" s="29"/>
      <c r="F169" s="29"/>
      <c r="G169" s="66" t="str">
        <f>IF(D169="","",IF($D$3:$D$200="ลาคลอด",F169-E169,NETWORKDAYS(E169,F169,Holidays!$B$2:$B$50)))</f>
        <v/>
      </c>
      <c r="I169" s="30" t="str">
        <f>IF(Data!C169="","",Data!C169)</f>
        <v/>
      </c>
      <c r="J169" s="31" t="str">
        <f t="shared" si="22"/>
        <v/>
      </c>
      <c r="K169" s="31" t="str">
        <f t="shared" si="23"/>
        <v/>
      </c>
      <c r="L169" s="31" t="str">
        <f t="shared" si="24"/>
        <v/>
      </c>
      <c r="M169" s="31" t="str">
        <f t="shared" si="25"/>
        <v/>
      </c>
      <c r="N169" s="31" t="str">
        <f t="shared" si="26"/>
        <v/>
      </c>
      <c r="O169" s="31" t="str">
        <f t="shared" si="27"/>
        <v/>
      </c>
      <c r="P169" s="31" t="str">
        <f t="shared" si="28"/>
        <v/>
      </c>
      <c r="Q169" s="31" t="str">
        <f t="shared" si="29"/>
        <v/>
      </c>
      <c r="R169" s="31" t="str">
        <f t="shared" si="30"/>
        <v/>
      </c>
      <c r="S169" s="31" t="str">
        <f t="shared" si="31"/>
        <v/>
      </c>
      <c r="T169" s="25" t="str">
        <f t="shared" si="32"/>
        <v/>
      </c>
    </row>
    <row r="170" spans="2:20" s="25" customFormat="1" ht="17.45" customHeight="1" x14ac:dyDescent="0.2">
      <c r="B170" s="43"/>
      <c r="C170" s="28" t="str">
        <f>IFERROR(VLOOKUP(B170,Data!$B$3:$D$79,2,FALSE),"")</f>
        <v/>
      </c>
      <c r="D170" s="44"/>
      <c r="E170" s="29"/>
      <c r="F170" s="29"/>
      <c r="G170" s="66" t="str">
        <f>IF(D170="","",IF($D$3:$D$200="ลาคลอด",F170-E170,NETWORKDAYS(E170,F170,Holidays!$B$2:$B$50)))</f>
        <v/>
      </c>
      <c r="I170" s="30" t="str">
        <f>IF(Data!C170="","",Data!C170)</f>
        <v/>
      </c>
      <c r="J170" s="31" t="str">
        <f t="shared" si="22"/>
        <v/>
      </c>
      <c r="K170" s="31" t="str">
        <f t="shared" si="23"/>
        <v/>
      </c>
      <c r="L170" s="31" t="str">
        <f t="shared" si="24"/>
        <v/>
      </c>
      <c r="M170" s="31" t="str">
        <f t="shared" si="25"/>
        <v/>
      </c>
      <c r="N170" s="31" t="str">
        <f t="shared" si="26"/>
        <v/>
      </c>
      <c r="O170" s="31" t="str">
        <f t="shared" si="27"/>
        <v/>
      </c>
      <c r="P170" s="31" t="str">
        <f t="shared" si="28"/>
        <v/>
      </c>
      <c r="Q170" s="31" t="str">
        <f t="shared" si="29"/>
        <v/>
      </c>
      <c r="R170" s="31" t="str">
        <f t="shared" si="30"/>
        <v/>
      </c>
      <c r="S170" s="31" t="str">
        <f t="shared" si="31"/>
        <v/>
      </c>
      <c r="T170" s="25" t="str">
        <f t="shared" si="32"/>
        <v/>
      </c>
    </row>
    <row r="171" spans="2:20" s="25" customFormat="1" ht="17.45" customHeight="1" x14ac:dyDescent="0.2">
      <c r="B171" s="43"/>
      <c r="C171" s="28" t="str">
        <f>IFERROR(VLOOKUP(B171,Data!$B$3:$D$79,2,FALSE),"")</f>
        <v/>
      </c>
      <c r="D171" s="44"/>
      <c r="E171" s="29"/>
      <c r="F171" s="29"/>
      <c r="G171" s="66" t="str">
        <f>IF(D171="","",IF($D$3:$D$200="ลาคลอด",F171-E171,NETWORKDAYS(E171,F171,Holidays!$B$2:$B$50)))</f>
        <v/>
      </c>
      <c r="I171" s="30" t="str">
        <f>IF(Data!C171="","",Data!C171)</f>
        <v/>
      </c>
      <c r="J171" s="31" t="str">
        <f t="shared" si="22"/>
        <v/>
      </c>
      <c r="K171" s="31" t="str">
        <f t="shared" si="23"/>
        <v/>
      </c>
      <c r="L171" s="31" t="str">
        <f t="shared" si="24"/>
        <v/>
      </c>
      <c r="M171" s="31" t="str">
        <f t="shared" si="25"/>
        <v/>
      </c>
      <c r="N171" s="31" t="str">
        <f t="shared" si="26"/>
        <v/>
      </c>
      <c r="O171" s="31" t="str">
        <f t="shared" si="27"/>
        <v/>
      </c>
      <c r="P171" s="31" t="str">
        <f t="shared" si="28"/>
        <v/>
      </c>
      <c r="Q171" s="31" t="str">
        <f t="shared" si="29"/>
        <v/>
      </c>
      <c r="R171" s="31" t="str">
        <f t="shared" si="30"/>
        <v/>
      </c>
      <c r="S171" s="31" t="str">
        <f t="shared" si="31"/>
        <v/>
      </c>
      <c r="T171" s="25" t="str">
        <f t="shared" si="32"/>
        <v/>
      </c>
    </row>
    <row r="172" spans="2:20" s="25" customFormat="1" ht="17.45" customHeight="1" x14ac:dyDescent="0.2">
      <c r="B172" s="43"/>
      <c r="C172" s="28" t="str">
        <f>IFERROR(VLOOKUP(B172,Data!$B$3:$D$79,2,FALSE),"")</f>
        <v/>
      </c>
      <c r="D172" s="44"/>
      <c r="E172" s="29"/>
      <c r="F172" s="29"/>
      <c r="G172" s="66" t="str">
        <f>IF(D172="","",IF($D$3:$D$200="ลาคลอด",F172-E172,NETWORKDAYS(E172,F172,Holidays!$B$2:$B$50)))</f>
        <v/>
      </c>
      <c r="I172" s="30" t="str">
        <f>IF(Data!C172="","",Data!C172)</f>
        <v/>
      </c>
      <c r="J172" s="31" t="str">
        <f t="shared" si="22"/>
        <v/>
      </c>
      <c r="K172" s="31" t="str">
        <f t="shared" si="23"/>
        <v/>
      </c>
      <c r="L172" s="31" t="str">
        <f t="shared" si="24"/>
        <v/>
      </c>
      <c r="M172" s="31" t="str">
        <f t="shared" si="25"/>
        <v/>
      </c>
      <c r="N172" s="31" t="str">
        <f t="shared" si="26"/>
        <v/>
      </c>
      <c r="O172" s="31" t="str">
        <f t="shared" si="27"/>
        <v/>
      </c>
      <c r="P172" s="31" t="str">
        <f t="shared" si="28"/>
        <v/>
      </c>
      <c r="Q172" s="31" t="str">
        <f t="shared" si="29"/>
        <v/>
      </c>
      <c r="R172" s="31" t="str">
        <f t="shared" si="30"/>
        <v/>
      </c>
      <c r="S172" s="31" t="str">
        <f t="shared" si="31"/>
        <v/>
      </c>
      <c r="T172" s="25" t="str">
        <f t="shared" si="32"/>
        <v/>
      </c>
    </row>
    <row r="173" spans="2:20" s="25" customFormat="1" ht="17.45" customHeight="1" x14ac:dyDescent="0.2">
      <c r="B173" s="43"/>
      <c r="C173" s="28" t="str">
        <f>IFERROR(VLOOKUP(B173,Data!$B$3:$D$79,2,FALSE),"")</f>
        <v/>
      </c>
      <c r="D173" s="44"/>
      <c r="E173" s="29"/>
      <c r="F173" s="29"/>
      <c r="G173" s="66" t="str">
        <f>IF(D173="","",IF($D$3:$D$200="ลาคลอด",F173-E173,NETWORKDAYS(E173,F173,Holidays!$B$2:$B$50)))</f>
        <v/>
      </c>
      <c r="I173" s="30" t="str">
        <f>IF(Data!C173="","",Data!C173)</f>
        <v/>
      </c>
      <c r="J173" s="31" t="str">
        <f t="shared" si="22"/>
        <v/>
      </c>
      <c r="K173" s="31" t="str">
        <f t="shared" si="23"/>
        <v/>
      </c>
      <c r="L173" s="31" t="str">
        <f t="shared" si="24"/>
        <v/>
      </c>
      <c r="M173" s="31" t="str">
        <f t="shared" si="25"/>
        <v/>
      </c>
      <c r="N173" s="31" t="str">
        <f t="shared" si="26"/>
        <v/>
      </c>
      <c r="O173" s="31" t="str">
        <f t="shared" si="27"/>
        <v/>
      </c>
      <c r="P173" s="31" t="str">
        <f t="shared" si="28"/>
        <v/>
      </c>
      <c r="Q173" s="31" t="str">
        <f t="shared" si="29"/>
        <v/>
      </c>
      <c r="R173" s="31" t="str">
        <f t="shared" si="30"/>
        <v/>
      </c>
      <c r="S173" s="31" t="str">
        <f t="shared" si="31"/>
        <v/>
      </c>
      <c r="T173" s="25" t="str">
        <f t="shared" si="32"/>
        <v/>
      </c>
    </row>
    <row r="174" spans="2:20" s="25" customFormat="1" ht="17.45" customHeight="1" x14ac:dyDescent="0.2">
      <c r="B174" s="43"/>
      <c r="C174" s="28" t="str">
        <f>IFERROR(VLOOKUP(B174,Data!$B$3:$D$79,2,FALSE),"")</f>
        <v/>
      </c>
      <c r="D174" s="44"/>
      <c r="E174" s="29"/>
      <c r="F174" s="29"/>
      <c r="G174" s="66" t="str">
        <f>IF(D174="","",IF($D$3:$D$200="ลาคลอด",F174-E174,NETWORKDAYS(E174,F174,Holidays!$B$2:$B$50)))</f>
        <v/>
      </c>
      <c r="I174" s="30" t="str">
        <f>IF(Data!C174="","",Data!C174)</f>
        <v/>
      </c>
      <c r="J174" s="31" t="str">
        <f t="shared" si="22"/>
        <v/>
      </c>
      <c r="K174" s="31" t="str">
        <f t="shared" si="23"/>
        <v/>
      </c>
      <c r="L174" s="31" t="str">
        <f t="shared" si="24"/>
        <v/>
      </c>
      <c r="M174" s="31" t="str">
        <f t="shared" si="25"/>
        <v/>
      </c>
      <c r="N174" s="31" t="str">
        <f t="shared" si="26"/>
        <v/>
      </c>
      <c r="O174" s="31" t="str">
        <f t="shared" si="27"/>
        <v/>
      </c>
      <c r="P174" s="31" t="str">
        <f t="shared" si="28"/>
        <v/>
      </c>
      <c r="Q174" s="31" t="str">
        <f t="shared" si="29"/>
        <v/>
      </c>
      <c r="R174" s="31" t="str">
        <f t="shared" si="30"/>
        <v/>
      </c>
      <c r="S174" s="31" t="str">
        <f t="shared" si="31"/>
        <v/>
      </c>
      <c r="T174" s="25" t="str">
        <f t="shared" si="32"/>
        <v/>
      </c>
    </row>
    <row r="175" spans="2:20" s="25" customFormat="1" ht="17.45" customHeight="1" x14ac:dyDescent="0.2">
      <c r="B175" s="43"/>
      <c r="C175" s="28" t="str">
        <f>IFERROR(VLOOKUP(B175,Data!$B$3:$D$79,2,FALSE),"")</f>
        <v/>
      </c>
      <c r="D175" s="44"/>
      <c r="E175" s="29"/>
      <c r="F175" s="29"/>
      <c r="G175" s="66" t="str">
        <f>IF(D175="","",IF($D$3:$D$200="ลาคลอด",F175-E175,NETWORKDAYS(E175,F175,Holidays!$B$2:$B$50)))</f>
        <v/>
      </c>
      <c r="I175" s="30" t="str">
        <f>IF(Data!C175="","",Data!C175)</f>
        <v/>
      </c>
      <c r="J175" s="31" t="str">
        <f t="shared" si="22"/>
        <v/>
      </c>
      <c r="K175" s="31" t="str">
        <f t="shared" si="23"/>
        <v/>
      </c>
      <c r="L175" s="31" t="str">
        <f t="shared" si="24"/>
        <v/>
      </c>
      <c r="M175" s="31" t="str">
        <f t="shared" si="25"/>
        <v/>
      </c>
      <c r="N175" s="31" t="str">
        <f t="shared" si="26"/>
        <v/>
      </c>
      <c r="O175" s="31" t="str">
        <f t="shared" si="27"/>
        <v/>
      </c>
      <c r="P175" s="31" t="str">
        <f t="shared" si="28"/>
        <v/>
      </c>
      <c r="Q175" s="31" t="str">
        <f t="shared" si="29"/>
        <v/>
      </c>
      <c r="R175" s="31" t="str">
        <f t="shared" si="30"/>
        <v/>
      </c>
      <c r="S175" s="31" t="str">
        <f t="shared" si="31"/>
        <v/>
      </c>
      <c r="T175" s="25" t="str">
        <f t="shared" si="32"/>
        <v/>
      </c>
    </row>
    <row r="176" spans="2:20" s="25" customFormat="1" ht="17.45" customHeight="1" x14ac:dyDescent="0.2">
      <c r="B176" s="43"/>
      <c r="C176" s="28" t="str">
        <f>IFERROR(VLOOKUP(B176,Data!$B$3:$D$79,2,FALSE),"")</f>
        <v/>
      </c>
      <c r="D176" s="44"/>
      <c r="E176" s="29"/>
      <c r="F176" s="29"/>
      <c r="G176" s="66" t="str">
        <f>IF(D176="","",IF($D$3:$D$200="ลาคลอด",F176-E176,NETWORKDAYS(E176,F176,Holidays!$B$2:$B$50)))</f>
        <v/>
      </c>
      <c r="I176" s="30" t="str">
        <f>IF(Data!C176="","",Data!C176)</f>
        <v/>
      </c>
      <c r="J176" s="31" t="str">
        <f t="shared" si="22"/>
        <v/>
      </c>
      <c r="K176" s="31" t="str">
        <f t="shared" si="23"/>
        <v/>
      </c>
      <c r="L176" s="31" t="str">
        <f t="shared" si="24"/>
        <v/>
      </c>
      <c r="M176" s="31" t="str">
        <f t="shared" si="25"/>
        <v/>
      </c>
      <c r="N176" s="31" t="str">
        <f t="shared" si="26"/>
        <v/>
      </c>
      <c r="O176" s="31" t="str">
        <f t="shared" si="27"/>
        <v/>
      </c>
      <c r="P176" s="31" t="str">
        <f t="shared" si="28"/>
        <v/>
      </c>
      <c r="Q176" s="31" t="str">
        <f t="shared" si="29"/>
        <v/>
      </c>
      <c r="R176" s="31" t="str">
        <f t="shared" si="30"/>
        <v/>
      </c>
      <c r="S176" s="31" t="str">
        <f t="shared" si="31"/>
        <v/>
      </c>
      <c r="T176" s="25" t="str">
        <f t="shared" si="32"/>
        <v/>
      </c>
    </row>
    <row r="177" spans="2:20" s="25" customFormat="1" ht="17.45" customHeight="1" x14ac:dyDescent="0.2">
      <c r="B177" s="43"/>
      <c r="C177" s="28" t="str">
        <f>IFERROR(VLOOKUP(B177,Data!$B$3:$D$79,2,FALSE),"")</f>
        <v/>
      </c>
      <c r="D177" s="44"/>
      <c r="E177" s="29"/>
      <c r="F177" s="29"/>
      <c r="G177" s="66" t="str">
        <f>IF(D177="","",IF($D$3:$D$200="ลาคลอด",F177-E177,NETWORKDAYS(E177,F177,Holidays!$B$2:$B$50)))</f>
        <v/>
      </c>
      <c r="I177" s="30" t="str">
        <f>IF(Data!C177="","",Data!C177)</f>
        <v/>
      </c>
      <c r="J177" s="31" t="str">
        <f t="shared" si="22"/>
        <v/>
      </c>
      <c r="K177" s="31" t="str">
        <f t="shared" si="23"/>
        <v/>
      </c>
      <c r="L177" s="31" t="str">
        <f t="shared" si="24"/>
        <v/>
      </c>
      <c r="M177" s="31" t="str">
        <f t="shared" si="25"/>
        <v/>
      </c>
      <c r="N177" s="31" t="str">
        <f t="shared" si="26"/>
        <v/>
      </c>
      <c r="O177" s="31" t="str">
        <f t="shared" si="27"/>
        <v/>
      </c>
      <c r="P177" s="31" t="str">
        <f t="shared" si="28"/>
        <v/>
      </c>
      <c r="Q177" s="31" t="str">
        <f t="shared" si="29"/>
        <v/>
      </c>
      <c r="R177" s="31" t="str">
        <f t="shared" si="30"/>
        <v/>
      </c>
      <c r="S177" s="31" t="str">
        <f t="shared" si="31"/>
        <v/>
      </c>
      <c r="T177" s="25" t="str">
        <f t="shared" si="32"/>
        <v/>
      </c>
    </row>
    <row r="178" spans="2:20" s="25" customFormat="1" ht="17.45" customHeight="1" x14ac:dyDescent="0.2">
      <c r="B178" s="43"/>
      <c r="C178" s="28" t="str">
        <f>IFERROR(VLOOKUP(B178,Data!$B$3:$D$79,2,FALSE),"")</f>
        <v/>
      </c>
      <c r="D178" s="44"/>
      <c r="E178" s="29"/>
      <c r="F178" s="29"/>
      <c r="G178" s="66" t="str">
        <f>IF(D178="","",IF($D$3:$D$200="ลาคลอด",F178-E178,NETWORKDAYS(E178,F178,Holidays!$B$2:$B$50)))</f>
        <v/>
      </c>
      <c r="I178" s="30" t="str">
        <f>IF(Data!C178="","",Data!C178)</f>
        <v/>
      </c>
      <c r="J178" s="31" t="str">
        <f t="shared" si="22"/>
        <v/>
      </c>
      <c r="K178" s="31" t="str">
        <f t="shared" si="23"/>
        <v/>
      </c>
      <c r="L178" s="31" t="str">
        <f t="shared" si="24"/>
        <v/>
      </c>
      <c r="M178" s="31" t="str">
        <f t="shared" si="25"/>
        <v/>
      </c>
      <c r="N178" s="31" t="str">
        <f t="shared" si="26"/>
        <v/>
      </c>
      <c r="O178" s="31" t="str">
        <f t="shared" si="27"/>
        <v/>
      </c>
      <c r="P178" s="31" t="str">
        <f t="shared" si="28"/>
        <v/>
      </c>
      <c r="Q178" s="31" t="str">
        <f t="shared" si="29"/>
        <v/>
      </c>
      <c r="R178" s="31" t="str">
        <f t="shared" si="30"/>
        <v/>
      </c>
      <c r="S178" s="31" t="str">
        <f t="shared" si="31"/>
        <v/>
      </c>
      <c r="T178" s="25" t="str">
        <f t="shared" si="32"/>
        <v/>
      </c>
    </row>
    <row r="179" spans="2:20" s="25" customFormat="1" ht="17.45" customHeight="1" x14ac:dyDescent="0.2">
      <c r="B179" s="43"/>
      <c r="C179" s="28" t="str">
        <f>IFERROR(VLOOKUP(B179,Data!$B$3:$D$79,2,FALSE),"")</f>
        <v/>
      </c>
      <c r="D179" s="44"/>
      <c r="E179" s="29"/>
      <c r="F179" s="29"/>
      <c r="G179" s="66" t="str">
        <f>IF(D179="","",IF($D$3:$D$200="ลาคลอด",F179-E179,NETWORKDAYS(E179,F179,Holidays!$B$2:$B$50)))</f>
        <v/>
      </c>
      <c r="I179" s="30" t="str">
        <f>IF(Data!C179="","",Data!C179)</f>
        <v/>
      </c>
      <c r="J179" s="31" t="str">
        <f t="shared" si="22"/>
        <v/>
      </c>
      <c r="K179" s="31" t="str">
        <f t="shared" si="23"/>
        <v/>
      </c>
      <c r="L179" s="31" t="str">
        <f t="shared" si="24"/>
        <v/>
      </c>
      <c r="M179" s="31" t="str">
        <f t="shared" si="25"/>
        <v/>
      </c>
      <c r="N179" s="31" t="str">
        <f t="shared" si="26"/>
        <v/>
      </c>
      <c r="O179" s="31" t="str">
        <f t="shared" si="27"/>
        <v/>
      </c>
      <c r="P179" s="31" t="str">
        <f t="shared" si="28"/>
        <v/>
      </c>
      <c r="Q179" s="31" t="str">
        <f t="shared" si="29"/>
        <v/>
      </c>
      <c r="R179" s="31" t="str">
        <f t="shared" si="30"/>
        <v/>
      </c>
      <c r="S179" s="31" t="str">
        <f t="shared" si="31"/>
        <v/>
      </c>
      <c r="T179" s="25" t="str">
        <f t="shared" si="32"/>
        <v/>
      </c>
    </row>
    <row r="180" spans="2:20" s="25" customFormat="1" ht="17.45" customHeight="1" x14ac:dyDescent="0.2">
      <c r="B180" s="43"/>
      <c r="C180" s="28" t="str">
        <f>IFERROR(VLOOKUP(B180,Data!$B$3:$D$79,2,FALSE),"")</f>
        <v/>
      </c>
      <c r="D180" s="44"/>
      <c r="E180" s="29"/>
      <c r="F180" s="29"/>
      <c r="G180" s="66" t="str">
        <f>IF(D180="","",IF($D$3:$D$200="ลาคลอด",F180-E180,NETWORKDAYS(E180,F180,Holidays!$B$2:$B$50)))</f>
        <v/>
      </c>
      <c r="I180" s="30" t="str">
        <f>IF(Data!C180="","",Data!C180)</f>
        <v/>
      </c>
      <c r="J180" s="31" t="str">
        <f t="shared" si="22"/>
        <v/>
      </c>
      <c r="K180" s="31" t="str">
        <f t="shared" si="23"/>
        <v/>
      </c>
      <c r="L180" s="31" t="str">
        <f t="shared" si="24"/>
        <v/>
      </c>
      <c r="M180" s="31" t="str">
        <f t="shared" si="25"/>
        <v/>
      </c>
      <c r="N180" s="31" t="str">
        <f t="shared" si="26"/>
        <v/>
      </c>
      <c r="O180" s="31" t="str">
        <f t="shared" si="27"/>
        <v/>
      </c>
      <c r="P180" s="31" t="str">
        <f t="shared" si="28"/>
        <v/>
      </c>
      <c r="Q180" s="31" t="str">
        <f t="shared" si="29"/>
        <v/>
      </c>
      <c r="R180" s="31" t="str">
        <f t="shared" si="30"/>
        <v/>
      </c>
      <c r="S180" s="31" t="str">
        <f t="shared" si="31"/>
        <v/>
      </c>
      <c r="T180" s="25" t="str">
        <f t="shared" si="32"/>
        <v/>
      </c>
    </row>
    <row r="181" spans="2:20" s="25" customFormat="1" ht="14.45" customHeight="1" x14ac:dyDescent="0.2">
      <c r="B181" s="43"/>
      <c r="C181" s="28" t="str">
        <f>IFERROR(VLOOKUP(B181,Data!$B$3:$D$79,2,FALSE),"")</f>
        <v/>
      </c>
      <c r="D181" s="44"/>
      <c r="E181" s="29"/>
      <c r="F181" s="29"/>
      <c r="G181" s="66" t="str">
        <f>IF(D181="","",IF($D$3:$D$200="ลาคลอด",F181-E181,NETWORKDAYS(E181,F181,Holidays!$B$2:$B$50)))</f>
        <v/>
      </c>
      <c r="I181" s="30" t="str">
        <f>IF(Data!C181="","",Data!C181)</f>
        <v/>
      </c>
      <c r="J181" s="31" t="str">
        <f t="shared" si="22"/>
        <v/>
      </c>
      <c r="K181" s="31" t="str">
        <f t="shared" si="23"/>
        <v/>
      </c>
      <c r="L181" s="31" t="str">
        <f t="shared" si="24"/>
        <v/>
      </c>
      <c r="M181" s="31" t="str">
        <f t="shared" si="25"/>
        <v/>
      </c>
      <c r="N181" s="31" t="str">
        <f t="shared" si="26"/>
        <v/>
      </c>
      <c r="O181" s="31" t="str">
        <f t="shared" si="27"/>
        <v/>
      </c>
      <c r="P181" s="31" t="str">
        <f t="shared" si="28"/>
        <v/>
      </c>
      <c r="Q181" s="31" t="str">
        <f t="shared" si="29"/>
        <v/>
      </c>
      <c r="R181" s="31" t="str">
        <f t="shared" si="30"/>
        <v/>
      </c>
      <c r="S181" s="31" t="str">
        <f t="shared" si="31"/>
        <v/>
      </c>
      <c r="T181" s="25" t="str">
        <f t="shared" si="32"/>
        <v/>
      </c>
    </row>
    <row r="182" spans="2:20" s="25" customFormat="1" ht="14.45" customHeight="1" x14ac:dyDescent="0.2">
      <c r="B182" s="43"/>
      <c r="C182" s="28" t="str">
        <f>IFERROR(VLOOKUP(B182,Data!$B$3:$D$79,2,FALSE),"")</f>
        <v/>
      </c>
      <c r="D182" s="44"/>
      <c r="E182" s="29"/>
      <c r="F182" s="29"/>
      <c r="G182" s="66" t="str">
        <f>IF(D182="","",IF($D$3:$D$200="ลาคลอด",F182-E182,NETWORKDAYS(E182,F182,Holidays!$B$2:$B$50)))</f>
        <v/>
      </c>
      <c r="I182" s="30" t="str">
        <f>IF(Data!C182="","",Data!C182)</f>
        <v/>
      </c>
      <c r="J182" s="31" t="str">
        <f t="shared" si="22"/>
        <v/>
      </c>
      <c r="K182" s="31" t="str">
        <f t="shared" si="23"/>
        <v/>
      </c>
      <c r="L182" s="31" t="str">
        <f t="shared" si="24"/>
        <v/>
      </c>
      <c r="M182" s="31" t="str">
        <f t="shared" si="25"/>
        <v/>
      </c>
      <c r="N182" s="31" t="str">
        <f t="shared" si="26"/>
        <v/>
      </c>
      <c r="O182" s="31" t="str">
        <f t="shared" si="27"/>
        <v/>
      </c>
      <c r="P182" s="31" t="str">
        <f t="shared" si="28"/>
        <v/>
      </c>
      <c r="Q182" s="31" t="str">
        <f t="shared" si="29"/>
        <v/>
      </c>
      <c r="R182" s="31" t="str">
        <f t="shared" si="30"/>
        <v/>
      </c>
      <c r="S182" s="31" t="str">
        <f t="shared" si="31"/>
        <v/>
      </c>
      <c r="T182" s="25" t="str">
        <f t="shared" si="32"/>
        <v/>
      </c>
    </row>
    <row r="183" spans="2:20" s="25" customFormat="1" ht="14.45" customHeight="1" x14ac:dyDescent="0.2">
      <c r="B183" s="43"/>
      <c r="C183" s="28" t="str">
        <f>IFERROR(VLOOKUP(B183,Data!$B$3:$D$79,2,FALSE),"")</f>
        <v/>
      </c>
      <c r="D183" s="44"/>
      <c r="E183" s="29"/>
      <c r="F183" s="29"/>
      <c r="G183" s="66" t="str">
        <f>IF(D183="","",IF($D$3:$D$200="ลาคลอด",F183-E183,NETWORKDAYS(E183,F183,Holidays!$B$2:$B$50)))</f>
        <v/>
      </c>
      <c r="I183" s="30" t="str">
        <f>IF(Data!C183="","",Data!C183)</f>
        <v/>
      </c>
      <c r="J183" s="31" t="str">
        <f t="shared" si="22"/>
        <v/>
      </c>
      <c r="K183" s="31" t="str">
        <f t="shared" si="23"/>
        <v/>
      </c>
      <c r="L183" s="31" t="str">
        <f t="shared" si="24"/>
        <v/>
      </c>
      <c r="M183" s="31" t="str">
        <f t="shared" si="25"/>
        <v/>
      </c>
      <c r="N183" s="31" t="str">
        <f t="shared" si="26"/>
        <v/>
      </c>
      <c r="O183" s="31" t="str">
        <f t="shared" si="27"/>
        <v/>
      </c>
      <c r="P183" s="31" t="str">
        <f t="shared" si="28"/>
        <v/>
      </c>
      <c r="Q183" s="31" t="str">
        <f t="shared" si="29"/>
        <v/>
      </c>
      <c r="R183" s="31" t="str">
        <f t="shared" si="30"/>
        <v/>
      </c>
      <c r="S183" s="31" t="str">
        <f t="shared" si="31"/>
        <v/>
      </c>
      <c r="T183" s="25" t="str">
        <f t="shared" si="32"/>
        <v/>
      </c>
    </row>
    <row r="184" spans="2:20" s="25" customFormat="1" ht="14.45" customHeight="1" x14ac:dyDescent="0.2">
      <c r="B184" s="43"/>
      <c r="C184" s="28" t="str">
        <f>IFERROR(VLOOKUP(B184,Data!$B$3:$D$79,2,FALSE),"")</f>
        <v/>
      </c>
      <c r="D184" s="44"/>
      <c r="E184" s="29"/>
      <c r="F184" s="29"/>
      <c r="G184" s="66" t="str">
        <f>IF(D184="","",IF($D$3:$D$200="ลาคลอด",F184-E184,NETWORKDAYS(E184,F184,Holidays!$B$2:$B$50)))</f>
        <v/>
      </c>
      <c r="I184" s="30" t="str">
        <f>IF(Data!C184="","",Data!C184)</f>
        <v/>
      </c>
      <c r="J184" s="31" t="str">
        <f t="shared" si="22"/>
        <v/>
      </c>
      <c r="K184" s="31" t="str">
        <f t="shared" si="23"/>
        <v/>
      </c>
      <c r="L184" s="31" t="str">
        <f t="shared" si="24"/>
        <v/>
      </c>
      <c r="M184" s="31" t="str">
        <f t="shared" si="25"/>
        <v/>
      </c>
      <c r="N184" s="31" t="str">
        <f t="shared" si="26"/>
        <v/>
      </c>
      <c r="O184" s="31" t="str">
        <f t="shared" si="27"/>
        <v/>
      </c>
      <c r="P184" s="31" t="str">
        <f t="shared" si="28"/>
        <v/>
      </c>
      <c r="Q184" s="31" t="str">
        <f t="shared" si="29"/>
        <v/>
      </c>
      <c r="R184" s="31" t="str">
        <f t="shared" si="30"/>
        <v/>
      </c>
      <c r="S184" s="31" t="str">
        <f t="shared" si="31"/>
        <v/>
      </c>
      <c r="T184" s="25" t="str">
        <f t="shared" si="32"/>
        <v/>
      </c>
    </row>
    <row r="185" spans="2:20" s="25" customFormat="1" ht="14.45" customHeight="1" x14ac:dyDescent="0.2">
      <c r="B185" s="43"/>
      <c r="C185" s="28" t="str">
        <f>IFERROR(VLOOKUP(B185,Data!$B$3:$D$79,2,FALSE),"")</f>
        <v/>
      </c>
      <c r="D185" s="44"/>
      <c r="E185" s="29"/>
      <c r="F185" s="29"/>
      <c r="G185" s="66" t="str">
        <f>IF(D185="","",IF($D$3:$D$200="ลาคลอด",F185-E185,NETWORKDAYS(E185,F185,Holidays!$B$2:$B$50)))</f>
        <v/>
      </c>
      <c r="I185" s="30" t="str">
        <f>IF(Data!C185="","",Data!C185)</f>
        <v/>
      </c>
      <c r="J185" s="31" t="str">
        <f t="shared" si="22"/>
        <v/>
      </c>
      <c r="K185" s="31" t="str">
        <f t="shared" si="23"/>
        <v/>
      </c>
      <c r="L185" s="31" t="str">
        <f t="shared" si="24"/>
        <v/>
      </c>
      <c r="M185" s="31" t="str">
        <f t="shared" si="25"/>
        <v/>
      </c>
      <c r="N185" s="31" t="str">
        <f t="shared" si="26"/>
        <v/>
      </c>
      <c r="O185" s="31" t="str">
        <f t="shared" si="27"/>
        <v/>
      </c>
      <c r="P185" s="31" t="str">
        <f t="shared" si="28"/>
        <v/>
      </c>
      <c r="Q185" s="31" t="str">
        <f t="shared" si="29"/>
        <v/>
      </c>
      <c r="R185" s="31" t="str">
        <f t="shared" si="30"/>
        <v/>
      </c>
      <c r="S185" s="31" t="str">
        <f t="shared" si="31"/>
        <v/>
      </c>
      <c r="T185" s="25" t="str">
        <f t="shared" si="32"/>
        <v/>
      </c>
    </row>
    <row r="186" spans="2:20" s="25" customFormat="1" ht="14.45" customHeight="1" x14ac:dyDescent="0.2">
      <c r="B186" s="43"/>
      <c r="C186" s="28" t="str">
        <f>IFERROR(VLOOKUP(B186,Data!$B$3:$D$79,2,FALSE),"")</f>
        <v/>
      </c>
      <c r="D186" s="44"/>
      <c r="E186" s="29"/>
      <c r="F186" s="29"/>
      <c r="G186" s="66" t="str">
        <f>IF(D186="","",IF($D$3:$D$200="ลาคลอด",F186-E186,NETWORKDAYS(E186,F186,Holidays!$B$2:$B$50)))</f>
        <v/>
      </c>
      <c r="I186" s="30" t="str">
        <f>IF(Data!C186="","",Data!C186)</f>
        <v/>
      </c>
      <c r="J186" s="31" t="str">
        <f t="shared" si="22"/>
        <v/>
      </c>
      <c r="K186" s="31" t="str">
        <f t="shared" si="23"/>
        <v/>
      </c>
      <c r="L186" s="31" t="str">
        <f t="shared" si="24"/>
        <v/>
      </c>
      <c r="M186" s="31" t="str">
        <f t="shared" si="25"/>
        <v/>
      </c>
      <c r="N186" s="31" t="str">
        <f t="shared" si="26"/>
        <v/>
      </c>
      <c r="O186" s="31" t="str">
        <f t="shared" si="27"/>
        <v/>
      </c>
      <c r="P186" s="31" t="str">
        <f t="shared" si="28"/>
        <v/>
      </c>
      <c r="Q186" s="31" t="str">
        <f t="shared" si="29"/>
        <v/>
      </c>
      <c r="R186" s="31" t="str">
        <f t="shared" si="30"/>
        <v/>
      </c>
      <c r="S186" s="31" t="str">
        <f t="shared" si="31"/>
        <v/>
      </c>
      <c r="T186" s="25" t="str">
        <f t="shared" si="32"/>
        <v/>
      </c>
    </row>
    <row r="187" spans="2:20" s="25" customFormat="1" ht="14.45" customHeight="1" x14ac:dyDescent="0.2">
      <c r="B187" s="43"/>
      <c r="C187" s="28" t="str">
        <f>IFERROR(VLOOKUP(B187,Data!$B$3:$D$79,2,FALSE),"")</f>
        <v/>
      </c>
      <c r="D187" s="44"/>
      <c r="E187" s="29"/>
      <c r="F187" s="29"/>
      <c r="G187" s="66" t="str">
        <f>IF(D187="","",IF($D$3:$D$200="ลาคลอด",F187-E187,NETWORKDAYS(E187,F187,Holidays!$B$2:$B$50)))</f>
        <v/>
      </c>
      <c r="I187" s="30" t="str">
        <f>IF(Data!C187="","",Data!C187)</f>
        <v/>
      </c>
      <c r="J187" s="31" t="str">
        <f t="shared" si="22"/>
        <v/>
      </c>
      <c r="K187" s="31" t="str">
        <f t="shared" si="23"/>
        <v/>
      </c>
      <c r="L187" s="31" t="str">
        <f t="shared" si="24"/>
        <v/>
      </c>
      <c r="M187" s="31" t="str">
        <f t="shared" si="25"/>
        <v/>
      </c>
      <c r="N187" s="31" t="str">
        <f t="shared" si="26"/>
        <v/>
      </c>
      <c r="O187" s="31" t="str">
        <f t="shared" si="27"/>
        <v/>
      </c>
      <c r="P187" s="31" t="str">
        <f t="shared" si="28"/>
        <v/>
      </c>
      <c r="Q187" s="31" t="str">
        <f t="shared" si="29"/>
        <v/>
      </c>
      <c r="R187" s="31" t="str">
        <f t="shared" si="30"/>
        <v/>
      </c>
      <c r="S187" s="31" t="str">
        <f t="shared" si="31"/>
        <v/>
      </c>
      <c r="T187" s="25" t="str">
        <f t="shared" si="32"/>
        <v/>
      </c>
    </row>
    <row r="188" spans="2:20" s="25" customFormat="1" ht="14.45" customHeight="1" x14ac:dyDescent="0.2">
      <c r="B188" s="43"/>
      <c r="C188" s="28" t="str">
        <f>IFERROR(VLOOKUP(B188,Data!$B$3:$D$79,2,FALSE),"")</f>
        <v/>
      </c>
      <c r="D188" s="44"/>
      <c r="E188" s="29"/>
      <c r="F188" s="29"/>
      <c r="G188" s="66" t="str">
        <f>IF(D188="","",IF($D$3:$D$200="ลาคลอด",F188-E188,NETWORKDAYS(E188,F188,Holidays!$B$2:$B$50)))</f>
        <v/>
      </c>
      <c r="I188" s="30" t="str">
        <f>IF(Data!C188="","",Data!C188)</f>
        <v/>
      </c>
      <c r="J188" s="31" t="str">
        <f t="shared" si="22"/>
        <v/>
      </c>
      <c r="K188" s="31" t="str">
        <f t="shared" si="23"/>
        <v/>
      </c>
      <c r="L188" s="31" t="str">
        <f t="shared" si="24"/>
        <v/>
      </c>
      <c r="M188" s="31" t="str">
        <f t="shared" si="25"/>
        <v/>
      </c>
      <c r="N188" s="31" t="str">
        <f t="shared" si="26"/>
        <v/>
      </c>
      <c r="O188" s="31" t="str">
        <f t="shared" si="27"/>
        <v/>
      </c>
      <c r="P188" s="31" t="str">
        <f t="shared" si="28"/>
        <v/>
      </c>
      <c r="Q188" s="31" t="str">
        <f t="shared" si="29"/>
        <v/>
      </c>
      <c r="R188" s="31" t="str">
        <f t="shared" si="30"/>
        <v/>
      </c>
      <c r="S188" s="31" t="str">
        <f t="shared" si="31"/>
        <v/>
      </c>
      <c r="T188" s="25" t="str">
        <f t="shared" si="32"/>
        <v/>
      </c>
    </row>
    <row r="189" spans="2:20" s="25" customFormat="1" ht="14.45" customHeight="1" x14ac:dyDescent="0.2">
      <c r="B189" s="43"/>
      <c r="C189" s="28" t="str">
        <f>IFERROR(VLOOKUP(B189,Data!$B$3:$D$79,2,FALSE),"")</f>
        <v/>
      </c>
      <c r="D189" s="44"/>
      <c r="E189" s="29"/>
      <c r="F189" s="29"/>
      <c r="G189" s="66" t="str">
        <f>IF(D189="","",IF($D$3:$D$200="ลาคลอด",F189-E189,NETWORKDAYS(E189,F189,Holidays!$B$2:$B$50)))</f>
        <v/>
      </c>
      <c r="I189" s="30" t="str">
        <f>IF(Data!C189="","",Data!C189)</f>
        <v/>
      </c>
      <c r="J189" s="31" t="str">
        <f t="shared" si="22"/>
        <v/>
      </c>
      <c r="K189" s="31" t="str">
        <f t="shared" si="23"/>
        <v/>
      </c>
      <c r="L189" s="31" t="str">
        <f t="shared" si="24"/>
        <v/>
      </c>
      <c r="M189" s="31" t="str">
        <f t="shared" si="25"/>
        <v/>
      </c>
      <c r="N189" s="31" t="str">
        <f t="shared" si="26"/>
        <v/>
      </c>
      <c r="O189" s="31" t="str">
        <f t="shared" si="27"/>
        <v/>
      </c>
      <c r="P189" s="31" t="str">
        <f t="shared" si="28"/>
        <v/>
      </c>
      <c r="Q189" s="31" t="str">
        <f t="shared" si="29"/>
        <v/>
      </c>
      <c r="R189" s="31" t="str">
        <f t="shared" si="30"/>
        <v/>
      </c>
      <c r="S189" s="31" t="str">
        <f t="shared" si="31"/>
        <v/>
      </c>
      <c r="T189" s="25" t="str">
        <f t="shared" si="32"/>
        <v/>
      </c>
    </row>
    <row r="190" spans="2:20" s="25" customFormat="1" ht="14.45" customHeight="1" x14ac:dyDescent="0.2">
      <c r="B190" s="43"/>
      <c r="C190" s="28" t="str">
        <f>IFERROR(VLOOKUP(B190,Data!$B$3:$D$79,2,FALSE),"")</f>
        <v/>
      </c>
      <c r="D190" s="44"/>
      <c r="E190" s="29"/>
      <c r="F190" s="29"/>
      <c r="G190" s="66" t="str">
        <f>IF(D190="","",IF($D$3:$D$200="ลาคลอด",F190-E190,NETWORKDAYS(E190,F190,Holidays!$B$2:$B$50)))</f>
        <v/>
      </c>
      <c r="I190" s="30" t="str">
        <f>IF(Data!C190="","",Data!C190)</f>
        <v/>
      </c>
      <c r="J190" s="31" t="str">
        <f t="shared" si="22"/>
        <v/>
      </c>
      <c r="K190" s="31" t="str">
        <f t="shared" si="23"/>
        <v/>
      </c>
      <c r="L190" s="31" t="str">
        <f t="shared" si="24"/>
        <v/>
      </c>
      <c r="M190" s="31" t="str">
        <f t="shared" si="25"/>
        <v/>
      </c>
      <c r="N190" s="31" t="str">
        <f t="shared" si="26"/>
        <v/>
      </c>
      <c r="O190" s="31" t="str">
        <f t="shared" si="27"/>
        <v/>
      </c>
      <c r="P190" s="31" t="str">
        <f t="shared" si="28"/>
        <v/>
      </c>
      <c r="Q190" s="31" t="str">
        <f t="shared" si="29"/>
        <v/>
      </c>
      <c r="R190" s="31" t="str">
        <f t="shared" si="30"/>
        <v/>
      </c>
      <c r="S190" s="31" t="str">
        <f t="shared" si="31"/>
        <v/>
      </c>
      <c r="T190" s="25" t="str">
        <f t="shared" si="32"/>
        <v/>
      </c>
    </row>
    <row r="191" spans="2:20" s="25" customFormat="1" ht="14.45" customHeight="1" x14ac:dyDescent="0.2">
      <c r="B191" s="43"/>
      <c r="C191" s="28" t="str">
        <f>IFERROR(VLOOKUP(B191,Data!$B$3:$D$79,2,FALSE),"")</f>
        <v/>
      </c>
      <c r="D191" s="44"/>
      <c r="E191" s="29"/>
      <c r="F191" s="29"/>
      <c r="G191" s="66" t="str">
        <f>IF(D191="","",IF($D$3:$D$200="ลาคลอด",F191-E191,NETWORKDAYS(E191,F191,Holidays!$B$2:$B$50)))</f>
        <v/>
      </c>
      <c r="I191" s="30" t="str">
        <f>IF(Data!C191="","",Data!C191)</f>
        <v/>
      </c>
      <c r="J191" s="31" t="str">
        <f t="shared" si="22"/>
        <v/>
      </c>
      <c r="K191" s="31" t="str">
        <f t="shared" si="23"/>
        <v/>
      </c>
      <c r="L191" s="31" t="str">
        <f t="shared" si="24"/>
        <v/>
      </c>
      <c r="M191" s="31" t="str">
        <f t="shared" si="25"/>
        <v/>
      </c>
      <c r="N191" s="31" t="str">
        <f t="shared" si="26"/>
        <v/>
      </c>
      <c r="O191" s="31" t="str">
        <f t="shared" si="27"/>
        <v/>
      </c>
      <c r="P191" s="31" t="str">
        <f t="shared" si="28"/>
        <v/>
      </c>
      <c r="Q191" s="31" t="str">
        <f t="shared" si="29"/>
        <v/>
      </c>
      <c r="R191" s="31" t="str">
        <f t="shared" si="30"/>
        <v/>
      </c>
      <c r="S191" s="31" t="str">
        <f t="shared" si="31"/>
        <v/>
      </c>
      <c r="T191" s="25" t="str">
        <f t="shared" si="32"/>
        <v/>
      </c>
    </row>
    <row r="192" spans="2:20" s="25" customFormat="1" ht="14.45" customHeight="1" x14ac:dyDescent="0.2">
      <c r="B192" s="43"/>
      <c r="C192" s="28" t="str">
        <f>IFERROR(VLOOKUP(B192,Data!$B$3:$D$79,2,FALSE),"")</f>
        <v/>
      </c>
      <c r="D192" s="44"/>
      <c r="E192" s="29"/>
      <c r="F192" s="29"/>
      <c r="G192" s="66" t="str">
        <f>IF(D192="","",IF($D$3:$D$200="ลาคลอด",F192-E192,NETWORKDAYS(E192,F192,Holidays!$B$2:$B$50)))</f>
        <v/>
      </c>
      <c r="I192" s="30" t="str">
        <f>IF(Data!C192="","",Data!C192)</f>
        <v/>
      </c>
      <c r="J192" s="31" t="str">
        <f t="shared" si="22"/>
        <v/>
      </c>
      <c r="K192" s="31" t="str">
        <f t="shared" si="23"/>
        <v/>
      </c>
      <c r="L192" s="31" t="str">
        <f t="shared" si="24"/>
        <v/>
      </c>
      <c r="M192" s="31" t="str">
        <f t="shared" si="25"/>
        <v/>
      </c>
      <c r="N192" s="31" t="str">
        <f t="shared" si="26"/>
        <v/>
      </c>
      <c r="O192" s="31" t="str">
        <f t="shared" si="27"/>
        <v/>
      </c>
      <c r="P192" s="31" t="str">
        <f t="shared" si="28"/>
        <v/>
      </c>
      <c r="Q192" s="31" t="str">
        <f t="shared" si="29"/>
        <v/>
      </c>
      <c r="R192" s="31" t="str">
        <f t="shared" si="30"/>
        <v/>
      </c>
      <c r="S192" s="31" t="str">
        <f t="shared" si="31"/>
        <v/>
      </c>
      <c r="T192" s="25" t="str">
        <f t="shared" si="32"/>
        <v/>
      </c>
    </row>
    <row r="193" spans="2:20" s="25" customFormat="1" ht="14.45" customHeight="1" x14ac:dyDescent="0.2">
      <c r="B193" s="43"/>
      <c r="C193" s="28" t="str">
        <f>IFERROR(VLOOKUP(B193,Data!$B$3:$D$79,2,FALSE),"")</f>
        <v/>
      </c>
      <c r="D193" s="44"/>
      <c r="E193" s="29"/>
      <c r="F193" s="29"/>
      <c r="G193" s="66" t="str">
        <f>IF(D193="","",IF($D$3:$D$200="ลาคลอด",F193-E193,NETWORKDAYS(E193,F193,Holidays!$B$2:$B$50)))</f>
        <v/>
      </c>
      <c r="I193" s="30" t="str">
        <f>IF(Data!C193="","",Data!C193)</f>
        <v/>
      </c>
      <c r="J193" s="31" t="str">
        <f t="shared" si="22"/>
        <v/>
      </c>
      <c r="K193" s="31" t="str">
        <f t="shared" si="23"/>
        <v/>
      </c>
      <c r="L193" s="31" t="str">
        <f t="shared" si="24"/>
        <v/>
      </c>
      <c r="M193" s="31" t="str">
        <f t="shared" si="25"/>
        <v/>
      </c>
      <c r="N193" s="31" t="str">
        <f t="shared" si="26"/>
        <v/>
      </c>
      <c r="O193" s="31" t="str">
        <f t="shared" si="27"/>
        <v/>
      </c>
      <c r="P193" s="31" t="str">
        <f t="shared" si="28"/>
        <v/>
      </c>
      <c r="Q193" s="31" t="str">
        <f t="shared" si="29"/>
        <v/>
      </c>
      <c r="R193" s="31" t="str">
        <f t="shared" si="30"/>
        <v/>
      </c>
      <c r="S193" s="31" t="str">
        <f t="shared" si="31"/>
        <v/>
      </c>
      <c r="T193" s="25" t="str">
        <f t="shared" si="32"/>
        <v/>
      </c>
    </row>
    <row r="194" spans="2:20" s="25" customFormat="1" ht="14.45" customHeight="1" x14ac:dyDescent="0.2">
      <c r="B194" s="43"/>
      <c r="C194" s="28" t="str">
        <f>IFERROR(VLOOKUP(B194,Data!$B$3:$D$79,2,FALSE),"")</f>
        <v/>
      </c>
      <c r="D194" s="44"/>
      <c r="E194" s="29"/>
      <c r="F194" s="29"/>
      <c r="G194" s="66" t="str">
        <f>IF(D194="","",IF($D$3:$D$200="ลาคลอด",F194-E194,NETWORKDAYS(E194,F194,Holidays!$B$2:$B$50)))</f>
        <v/>
      </c>
      <c r="I194" s="30" t="str">
        <f>IF(Data!C194="","",Data!C194)</f>
        <v/>
      </c>
      <c r="J194" s="31" t="str">
        <f t="shared" si="22"/>
        <v/>
      </c>
      <c r="K194" s="31" t="str">
        <f t="shared" si="23"/>
        <v/>
      </c>
      <c r="L194" s="31" t="str">
        <f t="shared" si="24"/>
        <v/>
      </c>
      <c r="M194" s="31" t="str">
        <f t="shared" si="25"/>
        <v/>
      </c>
      <c r="N194" s="31" t="str">
        <f t="shared" si="26"/>
        <v/>
      </c>
      <c r="O194" s="31" t="str">
        <f t="shared" si="27"/>
        <v/>
      </c>
      <c r="P194" s="31" t="str">
        <f t="shared" si="28"/>
        <v/>
      </c>
      <c r="Q194" s="31" t="str">
        <f t="shared" si="29"/>
        <v/>
      </c>
      <c r="R194" s="31" t="str">
        <f t="shared" si="30"/>
        <v/>
      </c>
      <c r="S194" s="31" t="str">
        <f t="shared" si="31"/>
        <v/>
      </c>
      <c r="T194" s="25" t="str">
        <f t="shared" si="32"/>
        <v/>
      </c>
    </row>
    <row r="195" spans="2:20" s="25" customFormat="1" ht="14.45" customHeight="1" x14ac:dyDescent="0.2">
      <c r="B195" s="43"/>
      <c r="C195" s="28" t="str">
        <f>IFERROR(VLOOKUP(B195,Data!$B$3:$D$79,2,FALSE),"")</f>
        <v/>
      </c>
      <c r="D195" s="44"/>
      <c r="E195" s="29"/>
      <c r="F195" s="29"/>
      <c r="G195" s="66" t="str">
        <f>IF(D195="","",IF($D$3:$D$200="ลาคลอด",F195-E195,NETWORKDAYS(E195,F195,Holidays!$B$2:$B$50)))</f>
        <v/>
      </c>
      <c r="I195" s="30" t="str">
        <f>IF(Data!C195="","",Data!C195)</f>
        <v/>
      </c>
      <c r="J195" s="31" t="str">
        <f t="shared" si="22"/>
        <v/>
      </c>
      <c r="K195" s="31" t="str">
        <f t="shared" si="23"/>
        <v/>
      </c>
      <c r="L195" s="31" t="str">
        <f t="shared" si="24"/>
        <v/>
      </c>
      <c r="M195" s="31" t="str">
        <f t="shared" si="25"/>
        <v/>
      </c>
      <c r="N195" s="31" t="str">
        <f t="shared" si="26"/>
        <v/>
      </c>
      <c r="O195" s="31" t="str">
        <f t="shared" si="27"/>
        <v/>
      </c>
      <c r="P195" s="31" t="str">
        <f t="shared" si="28"/>
        <v/>
      </c>
      <c r="Q195" s="31" t="str">
        <f t="shared" si="29"/>
        <v/>
      </c>
      <c r="R195" s="31" t="str">
        <f t="shared" si="30"/>
        <v/>
      </c>
      <c r="S195" s="31" t="str">
        <f t="shared" si="31"/>
        <v/>
      </c>
      <c r="T195" s="25" t="str">
        <f t="shared" si="32"/>
        <v/>
      </c>
    </row>
    <row r="196" spans="2:20" s="25" customFormat="1" ht="14.45" customHeight="1" x14ac:dyDescent="0.2">
      <c r="B196" s="43"/>
      <c r="C196" s="28" t="str">
        <f>IFERROR(VLOOKUP(B196,Data!$B$3:$D$79,2,FALSE),"")</f>
        <v/>
      </c>
      <c r="D196" s="44"/>
      <c r="E196" s="29"/>
      <c r="F196" s="29"/>
      <c r="G196" s="66" t="str">
        <f>IF(D196="","",IF($D$3:$D$200="ลาคลอด",F196-E196,NETWORKDAYS(E196,F196,Holidays!$B$2:$B$50)))</f>
        <v/>
      </c>
      <c r="I196" s="30" t="str">
        <f>IF(Data!C196="","",Data!C196)</f>
        <v/>
      </c>
      <c r="J196" s="31" t="str">
        <f t="shared" ref="J196:J259" si="33">IF(I196="","",COUNTIFS($C$3:$C$200,$I196,$D$3:$D$200,J$2))</f>
        <v/>
      </c>
      <c r="K196" s="31" t="str">
        <f t="shared" ref="K196:K259" si="34">IF(I196="","",SUMIFS($G$3:$G$200,$C$3:$C$200,$I196,$D$3:$D$200,J$2))</f>
        <v/>
      </c>
      <c r="L196" s="31" t="str">
        <f t="shared" ref="L196:L259" si="35">IF(I196="","",COUNTIFS($C$3:$C$200,$I196,$D$3:$D$200,L$2))</f>
        <v/>
      </c>
      <c r="M196" s="31" t="str">
        <f t="shared" ref="M196:M259" si="36">IF(I196="","",SUMIFS($G$3:$G$200,$C$3:$C$200,$I196,$D$3:$D$200,L$2))</f>
        <v/>
      </c>
      <c r="N196" s="31" t="str">
        <f t="shared" ref="N196:N259" si="37">IF(I196="","",COUNTIFS($C$3:$C$200,$I196,$D$3:$D$200,N$2))</f>
        <v/>
      </c>
      <c r="O196" s="31" t="str">
        <f t="shared" ref="O196:O259" si="38">IF(I196="","",SUMIFS($G$3:$G$200,$C$3:$C$200,$I196,$D$3:$D$200,N$2))</f>
        <v/>
      </c>
      <c r="P196" s="31" t="str">
        <f t="shared" ref="P196:P259" si="39">IF(I196="","",COUNTIFS($C$3:$C$200,$I196,$D$3:$D$200,P$2))</f>
        <v/>
      </c>
      <c r="Q196" s="31" t="str">
        <f t="shared" ref="Q196:Q259" si="40">IF(I196="","",SUMIFS($G$3:$G$200,$C$3:$C$200,$I196,$D$3:$D$200,P$2))</f>
        <v/>
      </c>
      <c r="R196" s="31" t="str">
        <f t="shared" ref="R196:R259" si="41">IF(I196="","",SUM(J196,L196,N196,P196))</f>
        <v/>
      </c>
      <c r="S196" s="31" t="str">
        <f t="shared" ref="S196:S259" si="42">IF(I196="","",SUM(K196,M196))</f>
        <v/>
      </c>
      <c r="T196" s="25" t="str">
        <f t="shared" ref="T196:T259" si="43">IF(I196="","",IF(R196&gt;4,"เตือน",""))</f>
        <v/>
      </c>
    </row>
    <row r="197" spans="2:20" s="25" customFormat="1" ht="14.45" customHeight="1" x14ac:dyDescent="0.2">
      <c r="B197" s="43"/>
      <c r="C197" s="28" t="str">
        <f>IFERROR(VLOOKUP(B197,Data!$B$3:$D$79,2,FALSE),"")</f>
        <v/>
      </c>
      <c r="D197" s="44"/>
      <c r="E197" s="29"/>
      <c r="F197" s="29"/>
      <c r="G197" s="66" t="str">
        <f>IF(D197="","",IF($D$3:$D$200="ลาคลอด",F197-E197,NETWORKDAYS(E197,F197,Holidays!$B$2:$B$50)))</f>
        <v/>
      </c>
      <c r="I197" s="30" t="str">
        <f>IF(Data!C197="","",Data!C197)</f>
        <v/>
      </c>
      <c r="J197" s="31" t="str">
        <f t="shared" si="33"/>
        <v/>
      </c>
      <c r="K197" s="31" t="str">
        <f t="shared" si="34"/>
        <v/>
      </c>
      <c r="L197" s="31" t="str">
        <f t="shared" si="35"/>
        <v/>
      </c>
      <c r="M197" s="31" t="str">
        <f t="shared" si="36"/>
        <v/>
      </c>
      <c r="N197" s="31" t="str">
        <f t="shared" si="37"/>
        <v/>
      </c>
      <c r="O197" s="31" t="str">
        <f t="shared" si="38"/>
        <v/>
      </c>
      <c r="P197" s="31" t="str">
        <f t="shared" si="39"/>
        <v/>
      </c>
      <c r="Q197" s="31" t="str">
        <f t="shared" si="40"/>
        <v/>
      </c>
      <c r="R197" s="31" t="str">
        <f t="shared" si="41"/>
        <v/>
      </c>
      <c r="S197" s="31" t="str">
        <f t="shared" si="42"/>
        <v/>
      </c>
      <c r="T197" s="25" t="str">
        <f t="shared" si="43"/>
        <v/>
      </c>
    </row>
    <row r="198" spans="2:20" s="25" customFormat="1" ht="14.45" customHeight="1" x14ac:dyDescent="0.2">
      <c r="B198" s="43"/>
      <c r="C198" s="28" t="str">
        <f>IFERROR(VLOOKUP(B198,Data!$B$3:$D$79,2,FALSE),"")</f>
        <v/>
      </c>
      <c r="D198" s="44"/>
      <c r="E198" s="29"/>
      <c r="F198" s="29"/>
      <c r="G198" s="66" t="str">
        <f>IF(D198="","",IF($D$3:$D$200="ลาคลอด",F198-E198,NETWORKDAYS(E198,F198,Holidays!$B$2:$B$50)))</f>
        <v/>
      </c>
      <c r="I198" s="30" t="str">
        <f>IF(Data!C198="","",Data!C198)</f>
        <v/>
      </c>
      <c r="J198" s="31" t="str">
        <f t="shared" si="33"/>
        <v/>
      </c>
      <c r="K198" s="31" t="str">
        <f t="shared" si="34"/>
        <v/>
      </c>
      <c r="L198" s="31" t="str">
        <f t="shared" si="35"/>
        <v/>
      </c>
      <c r="M198" s="31" t="str">
        <f t="shared" si="36"/>
        <v/>
      </c>
      <c r="N198" s="31" t="str">
        <f t="shared" si="37"/>
        <v/>
      </c>
      <c r="O198" s="31" t="str">
        <f t="shared" si="38"/>
        <v/>
      </c>
      <c r="P198" s="31" t="str">
        <f t="shared" si="39"/>
        <v/>
      </c>
      <c r="Q198" s="31" t="str">
        <f t="shared" si="40"/>
        <v/>
      </c>
      <c r="R198" s="31" t="str">
        <f t="shared" si="41"/>
        <v/>
      </c>
      <c r="S198" s="31" t="str">
        <f t="shared" si="42"/>
        <v/>
      </c>
      <c r="T198" s="25" t="str">
        <f t="shared" si="43"/>
        <v/>
      </c>
    </row>
    <row r="199" spans="2:20" s="25" customFormat="1" ht="14.45" customHeight="1" x14ac:dyDescent="0.2">
      <c r="B199" s="43"/>
      <c r="C199" s="28" t="str">
        <f>IFERROR(VLOOKUP(B199,Data!$B$3:$D$79,2,FALSE),"")</f>
        <v/>
      </c>
      <c r="D199" s="44"/>
      <c r="E199" s="29"/>
      <c r="F199" s="29"/>
      <c r="G199" s="66" t="str">
        <f>IF(D199="","",IF($D$3:$D$200="ลาคลอด",F199-E199,NETWORKDAYS(E199,F199,Holidays!$B$2:$B$50)))</f>
        <v/>
      </c>
      <c r="I199" s="30" t="str">
        <f>IF(Data!C199="","",Data!C199)</f>
        <v/>
      </c>
      <c r="J199" s="31" t="str">
        <f t="shared" si="33"/>
        <v/>
      </c>
      <c r="K199" s="31" t="str">
        <f t="shared" si="34"/>
        <v/>
      </c>
      <c r="L199" s="31" t="str">
        <f t="shared" si="35"/>
        <v/>
      </c>
      <c r="M199" s="31" t="str">
        <f t="shared" si="36"/>
        <v/>
      </c>
      <c r="N199" s="31" t="str">
        <f t="shared" si="37"/>
        <v/>
      </c>
      <c r="O199" s="31" t="str">
        <f t="shared" si="38"/>
        <v/>
      </c>
      <c r="P199" s="31" t="str">
        <f t="shared" si="39"/>
        <v/>
      </c>
      <c r="Q199" s="31" t="str">
        <f t="shared" si="40"/>
        <v/>
      </c>
      <c r="R199" s="31" t="str">
        <f t="shared" si="41"/>
        <v/>
      </c>
      <c r="S199" s="31" t="str">
        <f t="shared" si="42"/>
        <v/>
      </c>
      <c r="T199" s="25" t="str">
        <f t="shared" si="43"/>
        <v/>
      </c>
    </row>
    <row r="200" spans="2:20" s="25" customFormat="1" ht="14.45" customHeight="1" x14ac:dyDescent="0.2">
      <c r="B200" s="43"/>
      <c r="C200" s="28" t="str">
        <f>IFERROR(VLOOKUP(B200,Data!$B$3:$D$79,2,FALSE),"")</f>
        <v/>
      </c>
      <c r="D200" s="44"/>
      <c r="E200" s="29"/>
      <c r="F200" s="29"/>
      <c r="G200" s="66" t="str">
        <f>IF(D200="","",IF($D$3:$D$200="ลาคลอด",F200-E200,NETWORKDAYS(E200,F200,Holidays!$B$2:$B$50)))</f>
        <v/>
      </c>
      <c r="I200" s="30" t="str">
        <f>IF(Data!C200="","",Data!C200)</f>
        <v/>
      </c>
      <c r="J200" s="31" t="str">
        <f t="shared" si="33"/>
        <v/>
      </c>
      <c r="K200" s="31" t="str">
        <f t="shared" si="34"/>
        <v/>
      </c>
      <c r="L200" s="31" t="str">
        <f t="shared" si="35"/>
        <v/>
      </c>
      <c r="M200" s="31" t="str">
        <f t="shared" si="36"/>
        <v/>
      </c>
      <c r="N200" s="31" t="str">
        <f t="shared" si="37"/>
        <v/>
      </c>
      <c r="O200" s="31" t="str">
        <f t="shared" si="38"/>
        <v/>
      </c>
      <c r="P200" s="31" t="str">
        <f t="shared" si="39"/>
        <v/>
      </c>
      <c r="Q200" s="31" t="str">
        <f t="shared" si="40"/>
        <v/>
      </c>
      <c r="R200" s="31" t="str">
        <f t="shared" si="41"/>
        <v/>
      </c>
      <c r="S200" s="31" t="str">
        <f t="shared" si="42"/>
        <v/>
      </c>
      <c r="T200" s="25" t="str">
        <f t="shared" si="43"/>
        <v/>
      </c>
    </row>
    <row r="201" spans="2:20" s="25" customFormat="1" ht="14.45" customHeight="1" x14ac:dyDescent="0.2">
      <c r="B201" s="41"/>
      <c r="C201" s="42"/>
      <c r="D201" s="45"/>
      <c r="E201" s="42"/>
      <c r="F201" s="42"/>
      <c r="G201" s="40"/>
      <c r="I201" s="30" t="str">
        <f>IF(Data!C201="","",Data!C201)</f>
        <v/>
      </c>
      <c r="J201" s="31" t="str">
        <f t="shared" si="33"/>
        <v/>
      </c>
      <c r="K201" s="31" t="str">
        <f t="shared" si="34"/>
        <v/>
      </c>
      <c r="L201" s="31" t="str">
        <f t="shared" si="35"/>
        <v/>
      </c>
      <c r="M201" s="31" t="str">
        <f t="shared" si="36"/>
        <v/>
      </c>
      <c r="N201" s="31" t="str">
        <f t="shared" si="37"/>
        <v/>
      </c>
      <c r="O201" s="31" t="str">
        <f t="shared" si="38"/>
        <v/>
      </c>
      <c r="P201" s="31" t="str">
        <f t="shared" si="39"/>
        <v/>
      </c>
      <c r="Q201" s="31" t="str">
        <f t="shared" si="40"/>
        <v/>
      </c>
      <c r="R201" s="31" t="str">
        <f t="shared" si="41"/>
        <v/>
      </c>
      <c r="S201" s="31" t="str">
        <f t="shared" si="42"/>
        <v/>
      </c>
      <c r="T201" s="25" t="str">
        <f t="shared" si="43"/>
        <v/>
      </c>
    </row>
    <row r="202" spans="2:20" s="25" customFormat="1" ht="14.45" customHeight="1" x14ac:dyDescent="0.2">
      <c r="B202" s="41"/>
      <c r="C202" s="42"/>
      <c r="D202" s="45"/>
      <c r="E202" s="42"/>
      <c r="F202" s="42"/>
      <c r="G202" s="40"/>
      <c r="I202" s="30" t="str">
        <f>IF(Data!C202="","",Data!C202)</f>
        <v/>
      </c>
      <c r="J202" s="31" t="str">
        <f t="shared" si="33"/>
        <v/>
      </c>
      <c r="K202" s="31" t="str">
        <f t="shared" si="34"/>
        <v/>
      </c>
      <c r="L202" s="31" t="str">
        <f t="shared" si="35"/>
        <v/>
      </c>
      <c r="M202" s="31" t="str">
        <f t="shared" si="36"/>
        <v/>
      </c>
      <c r="N202" s="31" t="str">
        <f t="shared" si="37"/>
        <v/>
      </c>
      <c r="O202" s="31" t="str">
        <f t="shared" si="38"/>
        <v/>
      </c>
      <c r="P202" s="31" t="str">
        <f t="shared" si="39"/>
        <v/>
      </c>
      <c r="Q202" s="31" t="str">
        <f t="shared" si="40"/>
        <v/>
      </c>
      <c r="R202" s="31" t="str">
        <f t="shared" si="41"/>
        <v/>
      </c>
      <c r="S202" s="31" t="str">
        <f t="shared" si="42"/>
        <v/>
      </c>
      <c r="T202" s="25" t="str">
        <f t="shared" si="43"/>
        <v/>
      </c>
    </row>
    <row r="203" spans="2:20" s="25" customFormat="1" ht="14.45" customHeight="1" x14ac:dyDescent="0.2">
      <c r="B203" s="41"/>
      <c r="C203" s="42"/>
      <c r="D203" s="45"/>
      <c r="E203" s="42"/>
      <c r="F203" s="42"/>
      <c r="G203" s="40"/>
      <c r="I203" s="30" t="str">
        <f>IF(Data!C203="","",Data!C203)</f>
        <v/>
      </c>
      <c r="J203" s="31" t="str">
        <f t="shared" si="33"/>
        <v/>
      </c>
      <c r="K203" s="31" t="str">
        <f t="shared" si="34"/>
        <v/>
      </c>
      <c r="L203" s="31" t="str">
        <f t="shared" si="35"/>
        <v/>
      </c>
      <c r="M203" s="31" t="str">
        <f t="shared" si="36"/>
        <v/>
      </c>
      <c r="N203" s="31" t="str">
        <f t="shared" si="37"/>
        <v/>
      </c>
      <c r="O203" s="31" t="str">
        <f t="shared" si="38"/>
        <v/>
      </c>
      <c r="P203" s="31" t="str">
        <f t="shared" si="39"/>
        <v/>
      </c>
      <c r="Q203" s="31" t="str">
        <f t="shared" si="40"/>
        <v/>
      </c>
      <c r="R203" s="31" t="str">
        <f t="shared" si="41"/>
        <v/>
      </c>
      <c r="S203" s="31" t="str">
        <f t="shared" si="42"/>
        <v/>
      </c>
      <c r="T203" s="25" t="str">
        <f t="shared" si="43"/>
        <v/>
      </c>
    </row>
    <row r="204" spans="2:20" s="25" customFormat="1" ht="14.45" customHeight="1" x14ac:dyDescent="0.2">
      <c r="B204" s="41"/>
      <c r="C204" s="42"/>
      <c r="D204" s="45"/>
      <c r="E204" s="42"/>
      <c r="F204" s="42"/>
      <c r="G204" s="40"/>
      <c r="I204" s="30" t="str">
        <f>IF(Data!C204="","",Data!C204)</f>
        <v/>
      </c>
      <c r="J204" s="31" t="str">
        <f t="shared" si="33"/>
        <v/>
      </c>
      <c r="K204" s="31" t="str">
        <f t="shared" si="34"/>
        <v/>
      </c>
      <c r="L204" s="31" t="str">
        <f t="shared" si="35"/>
        <v/>
      </c>
      <c r="M204" s="31" t="str">
        <f t="shared" si="36"/>
        <v/>
      </c>
      <c r="N204" s="31" t="str">
        <f t="shared" si="37"/>
        <v/>
      </c>
      <c r="O204" s="31" t="str">
        <f t="shared" si="38"/>
        <v/>
      </c>
      <c r="P204" s="31" t="str">
        <f t="shared" si="39"/>
        <v/>
      </c>
      <c r="Q204" s="31" t="str">
        <f t="shared" si="40"/>
        <v/>
      </c>
      <c r="R204" s="31" t="str">
        <f t="shared" si="41"/>
        <v/>
      </c>
      <c r="S204" s="31" t="str">
        <f t="shared" si="42"/>
        <v/>
      </c>
      <c r="T204" s="25" t="str">
        <f t="shared" si="43"/>
        <v/>
      </c>
    </row>
    <row r="205" spans="2:20" s="25" customFormat="1" ht="14.45" customHeight="1" x14ac:dyDescent="0.2">
      <c r="B205" s="41"/>
      <c r="C205" s="42"/>
      <c r="D205" s="41"/>
      <c r="E205" s="42"/>
      <c r="F205" s="42"/>
      <c r="G205" s="42"/>
      <c r="I205" s="30" t="str">
        <f>IF(Data!C205="","",Data!C205)</f>
        <v/>
      </c>
      <c r="J205" s="31" t="str">
        <f t="shared" si="33"/>
        <v/>
      </c>
      <c r="K205" s="31" t="str">
        <f t="shared" si="34"/>
        <v/>
      </c>
      <c r="L205" s="31" t="str">
        <f t="shared" si="35"/>
        <v/>
      </c>
      <c r="M205" s="31" t="str">
        <f t="shared" si="36"/>
        <v/>
      </c>
      <c r="N205" s="31" t="str">
        <f t="shared" si="37"/>
        <v/>
      </c>
      <c r="O205" s="31" t="str">
        <f t="shared" si="38"/>
        <v/>
      </c>
      <c r="P205" s="31" t="str">
        <f t="shared" si="39"/>
        <v/>
      </c>
      <c r="Q205" s="31" t="str">
        <f t="shared" si="40"/>
        <v/>
      </c>
      <c r="R205" s="31" t="str">
        <f t="shared" si="41"/>
        <v/>
      </c>
      <c r="S205" s="31" t="str">
        <f t="shared" si="42"/>
        <v/>
      </c>
      <c r="T205" s="25" t="str">
        <f t="shared" si="43"/>
        <v/>
      </c>
    </row>
    <row r="206" spans="2:20" s="25" customFormat="1" ht="14.45" customHeight="1" x14ac:dyDescent="0.2">
      <c r="B206" s="27"/>
      <c r="D206" s="27"/>
      <c r="I206" s="30" t="str">
        <f>IF(Data!C206="","",Data!C206)</f>
        <v/>
      </c>
      <c r="J206" s="31" t="str">
        <f t="shared" si="33"/>
        <v/>
      </c>
      <c r="K206" s="31" t="str">
        <f t="shared" si="34"/>
        <v/>
      </c>
      <c r="L206" s="31" t="str">
        <f t="shared" si="35"/>
        <v/>
      </c>
      <c r="M206" s="31" t="str">
        <f t="shared" si="36"/>
        <v/>
      </c>
      <c r="N206" s="31" t="str">
        <f t="shared" si="37"/>
        <v/>
      </c>
      <c r="O206" s="31" t="str">
        <f t="shared" si="38"/>
        <v/>
      </c>
      <c r="P206" s="31" t="str">
        <f t="shared" si="39"/>
        <v/>
      </c>
      <c r="Q206" s="31" t="str">
        <f t="shared" si="40"/>
        <v/>
      </c>
      <c r="R206" s="31" t="str">
        <f t="shared" si="41"/>
        <v/>
      </c>
      <c r="S206" s="31" t="str">
        <f t="shared" si="42"/>
        <v/>
      </c>
      <c r="T206" s="25" t="str">
        <f t="shared" si="43"/>
        <v/>
      </c>
    </row>
    <row r="207" spans="2:20" ht="14.45" customHeight="1" x14ac:dyDescent="0.4">
      <c r="D207" s="33"/>
      <c r="I207" s="30" t="str">
        <f>IF(Data!C207="","",Data!C207)</f>
        <v/>
      </c>
      <c r="J207" s="31" t="str">
        <f t="shared" si="33"/>
        <v/>
      </c>
      <c r="K207" s="31" t="str">
        <f t="shared" si="34"/>
        <v/>
      </c>
      <c r="L207" s="31" t="str">
        <f t="shared" si="35"/>
        <v/>
      </c>
      <c r="M207" s="31" t="str">
        <f t="shared" si="36"/>
        <v/>
      </c>
      <c r="N207" s="31" t="str">
        <f t="shared" si="37"/>
        <v/>
      </c>
      <c r="O207" s="31" t="str">
        <f t="shared" si="38"/>
        <v/>
      </c>
      <c r="P207" s="31" t="str">
        <f t="shared" si="39"/>
        <v/>
      </c>
      <c r="Q207" s="31" t="str">
        <f t="shared" si="40"/>
        <v/>
      </c>
      <c r="R207" s="31" t="str">
        <f t="shared" si="41"/>
        <v/>
      </c>
      <c r="S207" s="31" t="str">
        <f t="shared" si="42"/>
        <v/>
      </c>
      <c r="T207" s="25" t="str">
        <f t="shared" si="43"/>
        <v/>
      </c>
    </row>
    <row r="208" spans="2:20" ht="14.45" customHeight="1" x14ac:dyDescent="0.4">
      <c r="D208" s="33"/>
      <c r="I208" s="30" t="str">
        <f>IF(Data!C208="","",Data!C208)</f>
        <v/>
      </c>
      <c r="J208" s="31" t="str">
        <f t="shared" si="33"/>
        <v/>
      </c>
      <c r="K208" s="31" t="str">
        <f t="shared" si="34"/>
        <v/>
      </c>
      <c r="L208" s="31" t="str">
        <f t="shared" si="35"/>
        <v/>
      </c>
      <c r="M208" s="31" t="str">
        <f t="shared" si="36"/>
        <v/>
      </c>
      <c r="N208" s="31" t="str">
        <f t="shared" si="37"/>
        <v/>
      </c>
      <c r="O208" s="31" t="str">
        <f t="shared" si="38"/>
        <v/>
      </c>
      <c r="P208" s="31" t="str">
        <f t="shared" si="39"/>
        <v/>
      </c>
      <c r="Q208" s="31" t="str">
        <f t="shared" si="40"/>
        <v/>
      </c>
      <c r="R208" s="31" t="str">
        <f t="shared" si="41"/>
        <v/>
      </c>
      <c r="S208" s="31" t="str">
        <f t="shared" si="42"/>
        <v/>
      </c>
      <c r="T208" s="25" t="str">
        <f t="shared" si="43"/>
        <v/>
      </c>
    </row>
    <row r="209" spans="9:20" ht="14.45" customHeight="1" x14ac:dyDescent="0.4">
      <c r="I209" s="30" t="str">
        <f>IF(Data!C209="","",Data!C209)</f>
        <v/>
      </c>
      <c r="J209" s="31" t="str">
        <f t="shared" si="33"/>
        <v/>
      </c>
      <c r="K209" s="31" t="str">
        <f t="shared" si="34"/>
        <v/>
      </c>
      <c r="L209" s="31" t="str">
        <f t="shared" si="35"/>
        <v/>
      </c>
      <c r="M209" s="31" t="str">
        <f t="shared" si="36"/>
        <v/>
      </c>
      <c r="N209" s="31" t="str">
        <f t="shared" si="37"/>
        <v/>
      </c>
      <c r="O209" s="31" t="str">
        <f t="shared" si="38"/>
        <v/>
      </c>
      <c r="P209" s="31" t="str">
        <f t="shared" si="39"/>
        <v/>
      </c>
      <c r="Q209" s="31" t="str">
        <f t="shared" si="40"/>
        <v/>
      </c>
      <c r="R209" s="31" t="str">
        <f t="shared" si="41"/>
        <v/>
      </c>
      <c r="S209" s="31" t="str">
        <f t="shared" si="42"/>
        <v/>
      </c>
      <c r="T209" s="25" t="str">
        <f t="shared" si="43"/>
        <v/>
      </c>
    </row>
    <row r="210" spans="9:20" ht="14.45" customHeight="1" x14ac:dyDescent="0.4">
      <c r="I210" s="30" t="str">
        <f>IF(Data!C210="","",Data!C210)</f>
        <v/>
      </c>
      <c r="J210" s="31" t="str">
        <f t="shared" si="33"/>
        <v/>
      </c>
      <c r="K210" s="31" t="str">
        <f t="shared" si="34"/>
        <v/>
      </c>
      <c r="L210" s="31" t="str">
        <f t="shared" si="35"/>
        <v/>
      </c>
      <c r="M210" s="31" t="str">
        <f t="shared" si="36"/>
        <v/>
      </c>
      <c r="N210" s="31" t="str">
        <f t="shared" si="37"/>
        <v/>
      </c>
      <c r="O210" s="31" t="str">
        <f t="shared" si="38"/>
        <v/>
      </c>
      <c r="P210" s="31" t="str">
        <f t="shared" si="39"/>
        <v/>
      </c>
      <c r="Q210" s="31" t="str">
        <f t="shared" si="40"/>
        <v/>
      </c>
      <c r="R210" s="31" t="str">
        <f t="shared" si="41"/>
        <v/>
      </c>
      <c r="S210" s="31" t="str">
        <f t="shared" si="42"/>
        <v/>
      </c>
      <c r="T210" s="25" t="str">
        <f t="shared" si="43"/>
        <v/>
      </c>
    </row>
    <row r="211" spans="9:20" ht="14.45" customHeight="1" x14ac:dyDescent="0.4">
      <c r="I211" s="30" t="str">
        <f>IF(Data!C211="","",Data!C211)</f>
        <v/>
      </c>
      <c r="J211" s="31" t="str">
        <f t="shared" si="33"/>
        <v/>
      </c>
      <c r="K211" s="31" t="str">
        <f t="shared" si="34"/>
        <v/>
      </c>
      <c r="L211" s="31" t="str">
        <f t="shared" si="35"/>
        <v/>
      </c>
      <c r="M211" s="31" t="str">
        <f t="shared" si="36"/>
        <v/>
      </c>
      <c r="N211" s="31" t="str">
        <f t="shared" si="37"/>
        <v/>
      </c>
      <c r="O211" s="31" t="str">
        <f t="shared" si="38"/>
        <v/>
      </c>
      <c r="P211" s="31" t="str">
        <f t="shared" si="39"/>
        <v/>
      </c>
      <c r="Q211" s="31" t="str">
        <f t="shared" si="40"/>
        <v/>
      </c>
      <c r="R211" s="31" t="str">
        <f t="shared" si="41"/>
        <v/>
      </c>
      <c r="S211" s="31" t="str">
        <f t="shared" si="42"/>
        <v/>
      </c>
      <c r="T211" s="25" t="str">
        <f t="shared" si="43"/>
        <v/>
      </c>
    </row>
    <row r="212" spans="9:20" ht="14.45" customHeight="1" x14ac:dyDescent="0.4">
      <c r="I212" s="30" t="str">
        <f>IF(Data!C212="","",Data!C212)</f>
        <v/>
      </c>
      <c r="J212" s="31" t="str">
        <f t="shared" si="33"/>
        <v/>
      </c>
      <c r="K212" s="31" t="str">
        <f t="shared" si="34"/>
        <v/>
      </c>
      <c r="L212" s="31" t="str">
        <f t="shared" si="35"/>
        <v/>
      </c>
      <c r="M212" s="31" t="str">
        <f t="shared" si="36"/>
        <v/>
      </c>
      <c r="N212" s="31" t="str">
        <f t="shared" si="37"/>
        <v/>
      </c>
      <c r="O212" s="31" t="str">
        <f t="shared" si="38"/>
        <v/>
      </c>
      <c r="P212" s="31" t="str">
        <f t="shared" si="39"/>
        <v/>
      </c>
      <c r="Q212" s="31" t="str">
        <f t="shared" si="40"/>
        <v/>
      </c>
      <c r="R212" s="31" t="str">
        <f t="shared" si="41"/>
        <v/>
      </c>
      <c r="S212" s="31" t="str">
        <f t="shared" si="42"/>
        <v/>
      </c>
      <c r="T212" s="25" t="str">
        <f t="shared" si="43"/>
        <v/>
      </c>
    </row>
    <row r="213" spans="9:20" ht="14.45" customHeight="1" x14ac:dyDescent="0.4">
      <c r="I213" s="30" t="str">
        <f>IF(Data!C213="","",Data!C213)</f>
        <v/>
      </c>
      <c r="J213" s="31" t="str">
        <f t="shared" si="33"/>
        <v/>
      </c>
      <c r="K213" s="31" t="str">
        <f t="shared" si="34"/>
        <v/>
      </c>
      <c r="L213" s="31" t="str">
        <f t="shared" si="35"/>
        <v/>
      </c>
      <c r="M213" s="31" t="str">
        <f t="shared" si="36"/>
        <v/>
      </c>
      <c r="N213" s="31" t="str">
        <f t="shared" si="37"/>
        <v/>
      </c>
      <c r="O213" s="31" t="str">
        <f t="shared" si="38"/>
        <v/>
      </c>
      <c r="P213" s="31" t="str">
        <f t="shared" si="39"/>
        <v/>
      </c>
      <c r="Q213" s="31" t="str">
        <f t="shared" si="40"/>
        <v/>
      </c>
      <c r="R213" s="31" t="str">
        <f t="shared" si="41"/>
        <v/>
      </c>
      <c r="S213" s="31" t="str">
        <f t="shared" si="42"/>
        <v/>
      </c>
      <c r="T213" s="25" t="str">
        <f t="shared" si="43"/>
        <v/>
      </c>
    </row>
    <row r="214" spans="9:20" ht="14.45" customHeight="1" x14ac:dyDescent="0.4">
      <c r="I214" s="30" t="str">
        <f>IF(Data!C214="","",Data!C214)</f>
        <v/>
      </c>
      <c r="J214" s="31" t="str">
        <f t="shared" si="33"/>
        <v/>
      </c>
      <c r="K214" s="31" t="str">
        <f t="shared" si="34"/>
        <v/>
      </c>
      <c r="L214" s="31" t="str">
        <f t="shared" si="35"/>
        <v/>
      </c>
      <c r="M214" s="31" t="str">
        <f t="shared" si="36"/>
        <v/>
      </c>
      <c r="N214" s="31" t="str">
        <f t="shared" si="37"/>
        <v/>
      </c>
      <c r="O214" s="31" t="str">
        <f t="shared" si="38"/>
        <v/>
      </c>
      <c r="P214" s="31" t="str">
        <f t="shared" si="39"/>
        <v/>
      </c>
      <c r="Q214" s="31" t="str">
        <f t="shared" si="40"/>
        <v/>
      </c>
      <c r="R214" s="31" t="str">
        <f t="shared" si="41"/>
        <v/>
      </c>
      <c r="S214" s="31" t="str">
        <f t="shared" si="42"/>
        <v/>
      </c>
      <c r="T214" s="25" t="str">
        <f t="shared" si="43"/>
        <v/>
      </c>
    </row>
    <row r="215" spans="9:20" ht="14.45" customHeight="1" x14ac:dyDescent="0.4">
      <c r="I215" s="30" t="str">
        <f>IF(Data!C215="","",Data!C215)</f>
        <v/>
      </c>
      <c r="J215" s="31" t="str">
        <f t="shared" si="33"/>
        <v/>
      </c>
      <c r="K215" s="31" t="str">
        <f t="shared" si="34"/>
        <v/>
      </c>
      <c r="L215" s="31" t="str">
        <f t="shared" si="35"/>
        <v/>
      </c>
      <c r="M215" s="31" t="str">
        <f t="shared" si="36"/>
        <v/>
      </c>
      <c r="N215" s="31" t="str">
        <f t="shared" si="37"/>
        <v/>
      </c>
      <c r="O215" s="31" t="str">
        <f t="shared" si="38"/>
        <v/>
      </c>
      <c r="P215" s="31" t="str">
        <f t="shared" si="39"/>
        <v/>
      </c>
      <c r="Q215" s="31" t="str">
        <f t="shared" si="40"/>
        <v/>
      </c>
      <c r="R215" s="31" t="str">
        <f t="shared" si="41"/>
        <v/>
      </c>
      <c r="S215" s="31" t="str">
        <f t="shared" si="42"/>
        <v/>
      </c>
      <c r="T215" s="25" t="str">
        <f t="shared" si="43"/>
        <v/>
      </c>
    </row>
    <row r="216" spans="9:20" ht="14.45" customHeight="1" x14ac:dyDescent="0.4">
      <c r="I216" s="30" t="str">
        <f>IF(Data!C216="","",Data!C216)</f>
        <v/>
      </c>
      <c r="J216" s="31" t="str">
        <f t="shared" si="33"/>
        <v/>
      </c>
      <c r="K216" s="31" t="str">
        <f t="shared" si="34"/>
        <v/>
      </c>
      <c r="L216" s="31" t="str">
        <f t="shared" si="35"/>
        <v/>
      </c>
      <c r="M216" s="31" t="str">
        <f t="shared" si="36"/>
        <v/>
      </c>
      <c r="N216" s="31" t="str">
        <f t="shared" si="37"/>
        <v/>
      </c>
      <c r="O216" s="31" t="str">
        <f t="shared" si="38"/>
        <v/>
      </c>
      <c r="P216" s="31" t="str">
        <f t="shared" si="39"/>
        <v/>
      </c>
      <c r="Q216" s="31" t="str">
        <f t="shared" si="40"/>
        <v/>
      </c>
      <c r="R216" s="31" t="str">
        <f t="shared" si="41"/>
        <v/>
      </c>
      <c r="S216" s="31" t="str">
        <f t="shared" si="42"/>
        <v/>
      </c>
      <c r="T216" s="25" t="str">
        <f t="shared" si="43"/>
        <v/>
      </c>
    </row>
    <row r="217" spans="9:20" ht="14.45" customHeight="1" x14ac:dyDescent="0.4">
      <c r="I217" s="30" t="str">
        <f>IF(Data!C217="","",Data!C217)</f>
        <v/>
      </c>
      <c r="J217" s="31" t="str">
        <f t="shared" si="33"/>
        <v/>
      </c>
      <c r="K217" s="31" t="str">
        <f t="shared" si="34"/>
        <v/>
      </c>
      <c r="L217" s="31" t="str">
        <f t="shared" si="35"/>
        <v/>
      </c>
      <c r="M217" s="31" t="str">
        <f t="shared" si="36"/>
        <v/>
      </c>
      <c r="N217" s="31" t="str">
        <f t="shared" si="37"/>
        <v/>
      </c>
      <c r="O217" s="31" t="str">
        <f t="shared" si="38"/>
        <v/>
      </c>
      <c r="P217" s="31" t="str">
        <f t="shared" si="39"/>
        <v/>
      </c>
      <c r="Q217" s="31" t="str">
        <f t="shared" si="40"/>
        <v/>
      </c>
      <c r="R217" s="31" t="str">
        <f t="shared" si="41"/>
        <v/>
      </c>
      <c r="S217" s="31" t="str">
        <f t="shared" si="42"/>
        <v/>
      </c>
      <c r="T217" s="25" t="str">
        <f t="shared" si="43"/>
        <v/>
      </c>
    </row>
    <row r="218" spans="9:20" ht="14.45" customHeight="1" x14ac:dyDescent="0.4">
      <c r="I218" s="30" t="str">
        <f>IF(Data!C218="","",Data!C218)</f>
        <v/>
      </c>
      <c r="J218" s="31" t="str">
        <f t="shared" si="33"/>
        <v/>
      </c>
      <c r="K218" s="31" t="str">
        <f t="shared" si="34"/>
        <v/>
      </c>
      <c r="L218" s="31" t="str">
        <f t="shared" si="35"/>
        <v/>
      </c>
      <c r="M218" s="31" t="str">
        <f t="shared" si="36"/>
        <v/>
      </c>
      <c r="N218" s="31" t="str">
        <f t="shared" si="37"/>
        <v/>
      </c>
      <c r="O218" s="31" t="str">
        <f t="shared" si="38"/>
        <v/>
      </c>
      <c r="P218" s="31" t="str">
        <f t="shared" si="39"/>
        <v/>
      </c>
      <c r="Q218" s="31" t="str">
        <f t="shared" si="40"/>
        <v/>
      </c>
      <c r="R218" s="31" t="str">
        <f t="shared" si="41"/>
        <v/>
      </c>
      <c r="S218" s="31" t="str">
        <f t="shared" si="42"/>
        <v/>
      </c>
      <c r="T218" s="25" t="str">
        <f t="shared" si="43"/>
        <v/>
      </c>
    </row>
    <row r="219" spans="9:20" ht="14.45" customHeight="1" x14ac:dyDescent="0.4">
      <c r="I219" s="30" t="str">
        <f>IF(Data!C219="","",Data!C219)</f>
        <v/>
      </c>
      <c r="J219" s="31" t="str">
        <f t="shared" si="33"/>
        <v/>
      </c>
      <c r="K219" s="31" t="str">
        <f t="shared" si="34"/>
        <v/>
      </c>
      <c r="L219" s="31" t="str">
        <f t="shared" si="35"/>
        <v/>
      </c>
      <c r="M219" s="31" t="str">
        <f t="shared" si="36"/>
        <v/>
      </c>
      <c r="N219" s="31" t="str">
        <f t="shared" si="37"/>
        <v/>
      </c>
      <c r="O219" s="31" t="str">
        <f t="shared" si="38"/>
        <v/>
      </c>
      <c r="P219" s="31" t="str">
        <f t="shared" si="39"/>
        <v/>
      </c>
      <c r="Q219" s="31" t="str">
        <f t="shared" si="40"/>
        <v/>
      </c>
      <c r="R219" s="31" t="str">
        <f t="shared" si="41"/>
        <v/>
      </c>
      <c r="S219" s="31" t="str">
        <f t="shared" si="42"/>
        <v/>
      </c>
      <c r="T219" s="25" t="str">
        <f t="shared" si="43"/>
        <v/>
      </c>
    </row>
    <row r="220" spans="9:20" ht="14.45" customHeight="1" x14ac:dyDescent="0.4">
      <c r="I220" s="30" t="str">
        <f>IF(Data!C220="","",Data!C220)</f>
        <v/>
      </c>
      <c r="J220" s="31" t="str">
        <f t="shared" si="33"/>
        <v/>
      </c>
      <c r="K220" s="31" t="str">
        <f t="shared" si="34"/>
        <v/>
      </c>
      <c r="L220" s="31" t="str">
        <f t="shared" si="35"/>
        <v/>
      </c>
      <c r="M220" s="31" t="str">
        <f t="shared" si="36"/>
        <v/>
      </c>
      <c r="N220" s="31" t="str">
        <f t="shared" si="37"/>
        <v/>
      </c>
      <c r="O220" s="31" t="str">
        <f t="shared" si="38"/>
        <v/>
      </c>
      <c r="P220" s="31" t="str">
        <f t="shared" si="39"/>
        <v/>
      </c>
      <c r="Q220" s="31" t="str">
        <f t="shared" si="40"/>
        <v/>
      </c>
      <c r="R220" s="31" t="str">
        <f t="shared" si="41"/>
        <v/>
      </c>
      <c r="S220" s="31" t="str">
        <f t="shared" si="42"/>
        <v/>
      </c>
      <c r="T220" s="25" t="str">
        <f t="shared" si="43"/>
        <v/>
      </c>
    </row>
    <row r="221" spans="9:20" ht="14.45" customHeight="1" x14ac:dyDescent="0.4">
      <c r="I221" s="30" t="str">
        <f>IF(Data!C221="","",Data!C221)</f>
        <v/>
      </c>
      <c r="J221" s="31" t="str">
        <f t="shared" si="33"/>
        <v/>
      </c>
      <c r="K221" s="31" t="str">
        <f t="shared" si="34"/>
        <v/>
      </c>
      <c r="L221" s="31" t="str">
        <f t="shared" si="35"/>
        <v/>
      </c>
      <c r="M221" s="31" t="str">
        <f t="shared" si="36"/>
        <v/>
      </c>
      <c r="N221" s="31" t="str">
        <f t="shared" si="37"/>
        <v/>
      </c>
      <c r="O221" s="31" t="str">
        <f t="shared" si="38"/>
        <v/>
      </c>
      <c r="P221" s="31" t="str">
        <f t="shared" si="39"/>
        <v/>
      </c>
      <c r="Q221" s="31" t="str">
        <f t="shared" si="40"/>
        <v/>
      </c>
      <c r="R221" s="31" t="str">
        <f t="shared" si="41"/>
        <v/>
      </c>
      <c r="S221" s="31" t="str">
        <f t="shared" si="42"/>
        <v/>
      </c>
      <c r="T221" s="25" t="str">
        <f t="shared" si="43"/>
        <v/>
      </c>
    </row>
    <row r="222" spans="9:20" ht="14.45" customHeight="1" x14ac:dyDescent="0.4">
      <c r="I222" s="30" t="str">
        <f>IF(Data!C222="","",Data!C222)</f>
        <v/>
      </c>
      <c r="J222" s="31" t="str">
        <f t="shared" si="33"/>
        <v/>
      </c>
      <c r="K222" s="31" t="str">
        <f t="shared" si="34"/>
        <v/>
      </c>
      <c r="L222" s="31" t="str">
        <f t="shared" si="35"/>
        <v/>
      </c>
      <c r="M222" s="31" t="str">
        <f t="shared" si="36"/>
        <v/>
      </c>
      <c r="N222" s="31" t="str">
        <f t="shared" si="37"/>
        <v/>
      </c>
      <c r="O222" s="31" t="str">
        <f t="shared" si="38"/>
        <v/>
      </c>
      <c r="P222" s="31" t="str">
        <f t="shared" si="39"/>
        <v/>
      </c>
      <c r="Q222" s="31" t="str">
        <f t="shared" si="40"/>
        <v/>
      </c>
      <c r="R222" s="31" t="str">
        <f t="shared" si="41"/>
        <v/>
      </c>
      <c r="S222" s="31" t="str">
        <f t="shared" si="42"/>
        <v/>
      </c>
      <c r="T222" s="25" t="str">
        <f t="shared" si="43"/>
        <v/>
      </c>
    </row>
    <row r="223" spans="9:20" ht="14.45" customHeight="1" x14ac:dyDescent="0.4">
      <c r="I223" s="30" t="str">
        <f>IF(Data!C223="","",Data!C223)</f>
        <v/>
      </c>
      <c r="J223" s="31" t="str">
        <f t="shared" si="33"/>
        <v/>
      </c>
      <c r="K223" s="31" t="str">
        <f t="shared" si="34"/>
        <v/>
      </c>
      <c r="L223" s="31" t="str">
        <f t="shared" si="35"/>
        <v/>
      </c>
      <c r="M223" s="31" t="str">
        <f t="shared" si="36"/>
        <v/>
      </c>
      <c r="N223" s="31" t="str">
        <f t="shared" si="37"/>
        <v/>
      </c>
      <c r="O223" s="31" t="str">
        <f t="shared" si="38"/>
        <v/>
      </c>
      <c r="P223" s="31" t="str">
        <f t="shared" si="39"/>
        <v/>
      </c>
      <c r="Q223" s="31" t="str">
        <f t="shared" si="40"/>
        <v/>
      </c>
      <c r="R223" s="31" t="str">
        <f t="shared" si="41"/>
        <v/>
      </c>
      <c r="S223" s="31" t="str">
        <f t="shared" si="42"/>
        <v/>
      </c>
      <c r="T223" s="25" t="str">
        <f t="shared" si="43"/>
        <v/>
      </c>
    </row>
    <row r="224" spans="9:20" ht="14.45" customHeight="1" x14ac:dyDescent="0.4">
      <c r="I224" s="30" t="str">
        <f>IF(Data!C224="","",Data!C224)</f>
        <v/>
      </c>
      <c r="J224" s="31" t="str">
        <f t="shared" si="33"/>
        <v/>
      </c>
      <c r="K224" s="31" t="str">
        <f t="shared" si="34"/>
        <v/>
      </c>
      <c r="L224" s="31" t="str">
        <f t="shared" si="35"/>
        <v/>
      </c>
      <c r="M224" s="31" t="str">
        <f t="shared" si="36"/>
        <v/>
      </c>
      <c r="N224" s="31" t="str">
        <f t="shared" si="37"/>
        <v/>
      </c>
      <c r="O224" s="31" t="str">
        <f t="shared" si="38"/>
        <v/>
      </c>
      <c r="P224" s="31" t="str">
        <f t="shared" si="39"/>
        <v/>
      </c>
      <c r="Q224" s="31" t="str">
        <f t="shared" si="40"/>
        <v/>
      </c>
      <c r="R224" s="31" t="str">
        <f t="shared" si="41"/>
        <v/>
      </c>
      <c r="S224" s="31" t="str">
        <f t="shared" si="42"/>
        <v/>
      </c>
      <c r="T224" s="25" t="str">
        <f t="shared" si="43"/>
        <v/>
      </c>
    </row>
    <row r="225" spans="9:20" ht="14.45" customHeight="1" x14ac:dyDescent="0.4">
      <c r="I225" s="30" t="str">
        <f>IF(Data!C225="","",Data!C225)</f>
        <v/>
      </c>
      <c r="J225" s="31" t="str">
        <f t="shared" si="33"/>
        <v/>
      </c>
      <c r="K225" s="31" t="str">
        <f t="shared" si="34"/>
        <v/>
      </c>
      <c r="L225" s="31" t="str">
        <f t="shared" si="35"/>
        <v/>
      </c>
      <c r="M225" s="31" t="str">
        <f t="shared" si="36"/>
        <v/>
      </c>
      <c r="N225" s="31" t="str">
        <f t="shared" si="37"/>
        <v/>
      </c>
      <c r="O225" s="31" t="str">
        <f t="shared" si="38"/>
        <v/>
      </c>
      <c r="P225" s="31" t="str">
        <f t="shared" si="39"/>
        <v/>
      </c>
      <c r="Q225" s="31" t="str">
        <f t="shared" si="40"/>
        <v/>
      </c>
      <c r="R225" s="31" t="str">
        <f t="shared" si="41"/>
        <v/>
      </c>
      <c r="S225" s="31" t="str">
        <f t="shared" si="42"/>
        <v/>
      </c>
      <c r="T225" s="25" t="str">
        <f t="shared" si="43"/>
        <v/>
      </c>
    </row>
    <row r="226" spans="9:20" ht="14.45" customHeight="1" x14ac:dyDescent="0.4">
      <c r="I226" s="30" t="str">
        <f>IF(Data!C226="","",Data!C226)</f>
        <v/>
      </c>
      <c r="J226" s="31" t="str">
        <f t="shared" si="33"/>
        <v/>
      </c>
      <c r="K226" s="31" t="str">
        <f t="shared" si="34"/>
        <v/>
      </c>
      <c r="L226" s="31" t="str">
        <f t="shared" si="35"/>
        <v/>
      </c>
      <c r="M226" s="31" t="str">
        <f t="shared" si="36"/>
        <v/>
      </c>
      <c r="N226" s="31" t="str">
        <f t="shared" si="37"/>
        <v/>
      </c>
      <c r="O226" s="31" t="str">
        <f t="shared" si="38"/>
        <v/>
      </c>
      <c r="P226" s="31" t="str">
        <f t="shared" si="39"/>
        <v/>
      </c>
      <c r="Q226" s="31" t="str">
        <f t="shared" si="40"/>
        <v/>
      </c>
      <c r="R226" s="31" t="str">
        <f t="shared" si="41"/>
        <v/>
      </c>
      <c r="S226" s="31" t="str">
        <f t="shared" si="42"/>
        <v/>
      </c>
      <c r="T226" s="25" t="str">
        <f t="shared" si="43"/>
        <v/>
      </c>
    </row>
    <row r="227" spans="9:20" ht="14.45" customHeight="1" x14ac:dyDescent="0.4">
      <c r="I227" s="30" t="str">
        <f>IF(Data!C227="","",Data!C227)</f>
        <v/>
      </c>
      <c r="J227" s="31" t="str">
        <f t="shared" si="33"/>
        <v/>
      </c>
      <c r="K227" s="31" t="str">
        <f t="shared" si="34"/>
        <v/>
      </c>
      <c r="L227" s="31" t="str">
        <f t="shared" si="35"/>
        <v/>
      </c>
      <c r="M227" s="31" t="str">
        <f t="shared" si="36"/>
        <v/>
      </c>
      <c r="N227" s="31" t="str">
        <f t="shared" si="37"/>
        <v/>
      </c>
      <c r="O227" s="31" t="str">
        <f t="shared" si="38"/>
        <v/>
      </c>
      <c r="P227" s="31" t="str">
        <f t="shared" si="39"/>
        <v/>
      </c>
      <c r="Q227" s="31" t="str">
        <f t="shared" si="40"/>
        <v/>
      </c>
      <c r="R227" s="31" t="str">
        <f t="shared" si="41"/>
        <v/>
      </c>
      <c r="S227" s="31" t="str">
        <f t="shared" si="42"/>
        <v/>
      </c>
      <c r="T227" s="25" t="str">
        <f t="shared" si="43"/>
        <v/>
      </c>
    </row>
    <row r="228" spans="9:20" ht="14.45" customHeight="1" x14ac:dyDescent="0.4">
      <c r="I228" s="30" t="str">
        <f>IF(Data!C228="","",Data!C228)</f>
        <v/>
      </c>
      <c r="J228" s="31" t="str">
        <f t="shared" si="33"/>
        <v/>
      </c>
      <c r="K228" s="31" t="str">
        <f t="shared" si="34"/>
        <v/>
      </c>
      <c r="L228" s="31" t="str">
        <f t="shared" si="35"/>
        <v/>
      </c>
      <c r="M228" s="31" t="str">
        <f t="shared" si="36"/>
        <v/>
      </c>
      <c r="N228" s="31" t="str">
        <f t="shared" si="37"/>
        <v/>
      </c>
      <c r="O228" s="31" t="str">
        <f t="shared" si="38"/>
        <v/>
      </c>
      <c r="P228" s="31" t="str">
        <f t="shared" si="39"/>
        <v/>
      </c>
      <c r="Q228" s="31" t="str">
        <f t="shared" si="40"/>
        <v/>
      </c>
      <c r="R228" s="31" t="str">
        <f t="shared" si="41"/>
        <v/>
      </c>
      <c r="S228" s="31" t="str">
        <f t="shared" si="42"/>
        <v/>
      </c>
      <c r="T228" s="25" t="str">
        <f t="shared" si="43"/>
        <v/>
      </c>
    </row>
    <row r="229" spans="9:20" ht="14.45" customHeight="1" x14ac:dyDescent="0.4">
      <c r="I229" s="30" t="str">
        <f>IF(Data!C229="","",Data!C229)</f>
        <v/>
      </c>
      <c r="J229" s="31" t="str">
        <f t="shared" si="33"/>
        <v/>
      </c>
      <c r="K229" s="31" t="str">
        <f t="shared" si="34"/>
        <v/>
      </c>
      <c r="L229" s="31" t="str">
        <f t="shared" si="35"/>
        <v/>
      </c>
      <c r="M229" s="31" t="str">
        <f t="shared" si="36"/>
        <v/>
      </c>
      <c r="N229" s="31" t="str">
        <f t="shared" si="37"/>
        <v/>
      </c>
      <c r="O229" s="31" t="str">
        <f t="shared" si="38"/>
        <v/>
      </c>
      <c r="P229" s="31" t="str">
        <f t="shared" si="39"/>
        <v/>
      </c>
      <c r="Q229" s="31" t="str">
        <f t="shared" si="40"/>
        <v/>
      </c>
      <c r="R229" s="31" t="str">
        <f t="shared" si="41"/>
        <v/>
      </c>
      <c r="S229" s="31" t="str">
        <f t="shared" si="42"/>
        <v/>
      </c>
      <c r="T229" s="25" t="str">
        <f t="shared" si="43"/>
        <v/>
      </c>
    </row>
    <row r="230" spans="9:20" ht="14.45" customHeight="1" x14ac:dyDescent="0.4">
      <c r="I230" s="30" t="str">
        <f>IF(Data!C230="","",Data!C230)</f>
        <v/>
      </c>
      <c r="J230" s="31" t="str">
        <f t="shared" si="33"/>
        <v/>
      </c>
      <c r="K230" s="31" t="str">
        <f t="shared" si="34"/>
        <v/>
      </c>
      <c r="L230" s="31" t="str">
        <f t="shared" si="35"/>
        <v/>
      </c>
      <c r="M230" s="31" t="str">
        <f t="shared" si="36"/>
        <v/>
      </c>
      <c r="N230" s="31" t="str">
        <f t="shared" si="37"/>
        <v/>
      </c>
      <c r="O230" s="31" t="str">
        <f t="shared" si="38"/>
        <v/>
      </c>
      <c r="P230" s="31" t="str">
        <f t="shared" si="39"/>
        <v/>
      </c>
      <c r="Q230" s="31" t="str">
        <f t="shared" si="40"/>
        <v/>
      </c>
      <c r="R230" s="31" t="str">
        <f t="shared" si="41"/>
        <v/>
      </c>
      <c r="S230" s="31" t="str">
        <f t="shared" si="42"/>
        <v/>
      </c>
      <c r="T230" s="25" t="str">
        <f t="shared" si="43"/>
        <v/>
      </c>
    </row>
    <row r="231" spans="9:20" ht="14.45" customHeight="1" x14ac:dyDescent="0.4">
      <c r="I231" s="30" t="str">
        <f>IF(Data!C231="","",Data!C231)</f>
        <v/>
      </c>
      <c r="J231" s="31" t="str">
        <f t="shared" si="33"/>
        <v/>
      </c>
      <c r="K231" s="31" t="str">
        <f t="shared" si="34"/>
        <v/>
      </c>
      <c r="L231" s="31" t="str">
        <f t="shared" si="35"/>
        <v/>
      </c>
      <c r="M231" s="31" t="str">
        <f t="shared" si="36"/>
        <v/>
      </c>
      <c r="N231" s="31" t="str">
        <f t="shared" si="37"/>
        <v/>
      </c>
      <c r="O231" s="31" t="str">
        <f t="shared" si="38"/>
        <v/>
      </c>
      <c r="P231" s="31" t="str">
        <f t="shared" si="39"/>
        <v/>
      </c>
      <c r="Q231" s="31" t="str">
        <f t="shared" si="40"/>
        <v/>
      </c>
      <c r="R231" s="31" t="str">
        <f t="shared" si="41"/>
        <v/>
      </c>
      <c r="S231" s="31" t="str">
        <f t="shared" si="42"/>
        <v/>
      </c>
      <c r="T231" s="25" t="str">
        <f t="shared" si="43"/>
        <v/>
      </c>
    </row>
    <row r="232" spans="9:20" ht="14.45" customHeight="1" x14ac:dyDescent="0.4">
      <c r="I232" s="30" t="str">
        <f>IF(Data!C232="","",Data!C232)</f>
        <v/>
      </c>
      <c r="J232" s="31" t="str">
        <f t="shared" si="33"/>
        <v/>
      </c>
      <c r="K232" s="31" t="str">
        <f t="shared" si="34"/>
        <v/>
      </c>
      <c r="L232" s="31" t="str">
        <f t="shared" si="35"/>
        <v/>
      </c>
      <c r="M232" s="31" t="str">
        <f t="shared" si="36"/>
        <v/>
      </c>
      <c r="N232" s="31" t="str">
        <f t="shared" si="37"/>
        <v/>
      </c>
      <c r="O232" s="31" t="str">
        <f t="shared" si="38"/>
        <v/>
      </c>
      <c r="P232" s="31" t="str">
        <f t="shared" si="39"/>
        <v/>
      </c>
      <c r="Q232" s="31" t="str">
        <f t="shared" si="40"/>
        <v/>
      </c>
      <c r="R232" s="31" t="str">
        <f t="shared" si="41"/>
        <v/>
      </c>
      <c r="S232" s="31" t="str">
        <f t="shared" si="42"/>
        <v/>
      </c>
      <c r="T232" s="25" t="str">
        <f t="shared" si="43"/>
        <v/>
      </c>
    </row>
    <row r="233" spans="9:20" ht="14.45" customHeight="1" x14ac:dyDescent="0.4">
      <c r="I233" s="30" t="str">
        <f>IF(Data!C233="","",Data!C233)</f>
        <v/>
      </c>
      <c r="J233" s="31" t="str">
        <f t="shared" si="33"/>
        <v/>
      </c>
      <c r="K233" s="31" t="str">
        <f t="shared" si="34"/>
        <v/>
      </c>
      <c r="L233" s="31" t="str">
        <f t="shared" si="35"/>
        <v/>
      </c>
      <c r="M233" s="31" t="str">
        <f t="shared" si="36"/>
        <v/>
      </c>
      <c r="N233" s="31" t="str">
        <f t="shared" si="37"/>
        <v/>
      </c>
      <c r="O233" s="31" t="str">
        <f t="shared" si="38"/>
        <v/>
      </c>
      <c r="P233" s="31" t="str">
        <f t="shared" si="39"/>
        <v/>
      </c>
      <c r="Q233" s="31" t="str">
        <f t="shared" si="40"/>
        <v/>
      </c>
      <c r="R233" s="31" t="str">
        <f t="shared" si="41"/>
        <v/>
      </c>
      <c r="S233" s="31" t="str">
        <f t="shared" si="42"/>
        <v/>
      </c>
      <c r="T233" s="25" t="str">
        <f t="shared" si="43"/>
        <v/>
      </c>
    </row>
    <row r="234" spans="9:20" ht="14.45" customHeight="1" x14ac:dyDescent="0.4">
      <c r="I234" s="30" t="str">
        <f>IF(Data!C234="","",Data!C234)</f>
        <v/>
      </c>
      <c r="J234" s="31" t="str">
        <f t="shared" si="33"/>
        <v/>
      </c>
      <c r="K234" s="31" t="str">
        <f t="shared" si="34"/>
        <v/>
      </c>
      <c r="L234" s="31" t="str">
        <f t="shared" si="35"/>
        <v/>
      </c>
      <c r="M234" s="31" t="str">
        <f t="shared" si="36"/>
        <v/>
      </c>
      <c r="N234" s="31" t="str">
        <f t="shared" si="37"/>
        <v/>
      </c>
      <c r="O234" s="31" t="str">
        <f t="shared" si="38"/>
        <v/>
      </c>
      <c r="P234" s="31" t="str">
        <f t="shared" si="39"/>
        <v/>
      </c>
      <c r="Q234" s="31" t="str">
        <f t="shared" si="40"/>
        <v/>
      </c>
      <c r="R234" s="31" t="str">
        <f t="shared" si="41"/>
        <v/>
      </c>
      <c r="S234" s="31" t="str">
        <f t="shared" si="42"/>
        <v/>
      </c>
      <c r="T234" s="25" t="str">
        <f t="shared" si="43"/>
        <v/>
      </c>
    </row>
    <row r="235" spans="9:20" ht="14.45" customHeight="1" x14ac:dyDescent="0.4">
      <c r="I235" s="30" t="str">
        <f>IF(Data!C235="","",Data!C235)</f>
        <v/>
      </c>
      <c r="J235" s="31" t="str">
        <f t="shared" si="33"/>
        <v/>
      </c>
      <c r="K235" s="31" t="str">
        <f t="shared" si="34"/>
        <v/>
      </c>
      <c r="L235" s="31" t="str">
        <f t="shared" si="35"/>
        <v/>
      </c>
      <c r="M235" s="31" t="str">
        <f t="shared" si="36"/>
        <v/>
      </c>
      <c r="N235" s="31" t="str">
        <f t="shared" si="37"/>
        <v/>
      </c>
      <c r="O235" s="31" t="str">
        <f t="shared" si="38"/>
        <v/>
      </c>
      <c r="P235" s="31" t="str">
        <f t="shared" si="39"/>
        <v/>
      </c>
      <c r="Q235" s="31" t="str">
        <f t="shared" si="40"/>
        <v/>
      </c>
      <c r="R235" s="31" t="str">
        <f t="shared" si="41"/>
        <v/>
      </c>
      <c r="S235" s="31" t="str">
        <f t="shared" si="42"/>
        <v/>
      </c>
      <c r="T235" s="25" t="str">
        <f t="shared" si="43"/>
        <v/>
      </c>
    </row>
    <row r="236" spans="9:20" ht="14.45" customHeight="1" x14ac:dyDescent="0.4">
      <c r="I236" s="30" t="str">
        <f>IF(Data!C236="","",Data!C236)</f>
        <v/>
      </c>
      <c r="J236" s="31" t="str">
        <f t="shared" si="33"/>
        <v/>
      </c>
      <c r="K236" s="31" t="str">
        <f t="shared" si="34"/>
        <v/>
      </c>
      <c r="L236" s="31" t="str">
        <f t="shared" si="35"/>
        <v/>
      </c>
      <c r="M236" s="31" t="str">
        <f t="shared" si="36"/>
        <v/>
      </c>
      <c r="N236" s="31" t="str">
        <f t="shared" si="37"/>
        <v/>
      </c>
      <c r="O236" s="31" t="str">
        <f t="shared" si="38"/>
        <v/>
      </c>
      <c r="P236" s="31" t="str">
        <f t="shared" si="39"/>
        <v/>
      </c>
      <c r="Q236" s="31" t="str">
        <f t="shared" si="40"/>
        <v/>
      </c>
      <c r="R236" s="31" t="str">
        <f t="shared" si="41"/>
        <v/>
      </c>
      <c r="S236" s="31" t="str">
        <f t="shared" si="42"/>
        <v/>
      </c>
      <c r="T236" s="25" t="str">
        <f t="shared" si="43"/>
        <v/>
      </c>
    </row>
    <row r="237" spans="9:20" ht="14.45" customHeight="1" x14ac:dyDescent="0.4">
      <c r="I237" s="30" t="str">
        <f>IF(Data!C237="","",Data!C237)</f>
        <v/>
      </c>
      <c r="J237" s="31" t="str">
        <f t="shared" si="33"/>
        <v/>
      </c>
      <c r="K237" s="31" t="str">
        <f t="shared" si="34"/>
        <v/>
      </c>
      <c r="L237" s="31" t="str">
        <f t="shared" si="35"/>
        <v/>
      </c>
      <c r="M237" s="31" t="str">
        <f t="shared" si="36"/>
        <v/>
      </c>
      <c r="N237" s="31" t="str">
        <f t="shared" si="37"/>
        <v/>
      </c>
      <c r="O237" s="31" t="str">
        <f t="shared" si="38"/>
        <v/>
      </c>
      <c r="P237" s="31" t="str">
        <f t="shared" si="39"/>
        <v/>
      </c>
      <c r="Q237" s="31" t="str">
        <f t="shared" si="40"/>
        <v/>
      </c>
      <c r="R237" s="31" t="str">
        <f t="shared" si="41"/>
        <v/>
      </c>
      <c r="S237" s="31" t="str">
        <f t="shared" si="42"/>
        <v/>
      </c>
      <c r="T237" s="25" t="str">
        <f t="shared" si="43"/>
        <v/>
      </c>
    </row>
    <row r="238" spans="9:20" ht="14.45" customHeight="1" x14ac:dyDescent="0.4">
      <c r="I238" s="30" t="str">
        <f>IF(Data!C238="","",Data!C238)</f>
        <v/>
      </c>
      <c r="J238" s="31" t="str">
        <f t="shared" si="33"/>
        <v/>
      </c>
      <c r="K238" s="31" t="str">
        <f t="shared" si="34"/>
        <v/>
      </c>
      <c r="L238" s="31" t="str">
        <f t="shared" si="35"/>
        <v/>
      </c>
      <c r="M238" s="31" t="str">
        <f t="shared" si="36"/>
        <v/>
      </c>
      <c r="N238" s="31" t="str">
        <f t="shared" si="37"/>
        <v/>
      </c>
      <c r="O238" s="31" t="str">
        <f t="shared" si="38"/>
        <v/>
      </c>
      <c r="P238" s="31" t="str">
        <f t="shared" si="39"/>
        <v/>
      </c>
      <c r="Q238" s="31" t="str">
        <f t="shared" si="40"/>
        <v/>
      </c>
      <c r="R238" s="31" t="str">
        <f t="shared" si="41"/>
        <v/>
      </c>
      <c r="S238" s="31" t="str">
        <f t="shared" si="42"/>
        <v/>
      </c>
      <c r="T238" s="25" t="str">
        <f t="shared" si="43"/>
        <v/>
      </c>
    </row>
    <row r="239" spans="9:20" ht="14.45" customHeight="1" x14ac:dyDescent="0.4">
      <c r="I239" s="30" t="str">
        <f>IF(Data!C239="","",Data!C239)</f>
        <v/>
      </c>
      <c r="J239" s="31" t="str">
        <f t="shared" si="33"/>
        <v/>
      </c>
      <c r="K239" s="31" t="str">
        <f t="shared" si="34"/>
        <v/>
      </c>
      <c r="L239" s="31" t="str">
        <f t="shared" si="35"/>
        <v/>
      </c>
      <c r="M239" s="31" t="str">
        <f t="shared" si="36"/>
        <v/>
      </c>
      <c r="N239" s="31" t="str">
        <f t="shared" si="37"/>
        <v/>
      </c>
      <c r="O239" s="31" t="str">
        <f t="shared" si="38"/>
        <v/>
      </c>
      <c r="P239" s="31" t="str">
        <f t="shared" si="39"/>
        <v/>
      </c>
      <c r="Q239" s="31" t="str">
        <f t="shared" si="40"/>
        <v/>
      </c>
      <c r="R239" s="31" t="str">
        <f t="shared" si="41"/>
        <v/>
      </c>
      <c r="S239" s="31" t="str">
        <f t="shared" si="42"/>
        <v/>
      </c>
      <c r="T239" s="25" t="str">
        <f t="shared" si="43"/>
        <v/>
      </c>
    </row>
    <row r="240" spans="9:20" ht="14.45" customHeight="1" x14ac:dyDescent="0.4">
      <c r="I240" s="30" t="str">
        <f>IF(Data!C240="","",Data!C240)</f>
        <v/>
      </c>
      <c r="J240" s="31" t="str">
        <f t="shared" si="33"/>
        <v/>
      </c>
      <c r="K240" s="31" t="str">
        <f t="shared" si="34"/>
        <v/>
      </c>
      <c r="L240" s="31" t="str">
        <f t="shared" si="35"/>
        <v/>
      </c>
      <c r="M240" s="31" t="str">
        <f t="shared" si="36"/>
        <v/>
      </c>
      <c r="N240" s="31" t="str">
        <f t="shared" si="37"/>
        <v/>
      </c>
      <c r="O240" s="31" t="str">
        <f t="shared" si="38"/>
        <v/>
      </c>
      <c r="P240" s="31" t="str">
        <f t="shared" si="39"/>
        <v/>
      </c>
      <c r="Q240" s="31" t="str">
        <f t="shared" si="40"/>
        <v/>
      </c>
      <c r="R240" s="31" t="str">
        <f t="shared" si="41"/>
        <v/>
      </c>
      <c r="S240" s="31" t="str">
        <f t="shared" si="42"/>
        <v/>
      </c>
      <c r="T240" s="25" t="str">
        <f t="shared" si="43"/>
        <v/>
      </c>
    </row>
    <row r="241" spans="9:20" ht="14.45" customHeight="1" x14ac:dyDescent="0.4">
      <c r="I241" s="30" t="str">
        <f>IF(Data!C241="","",Data!C241)</f>
        <v/>
      </c>
      <c r="J241" s="31" t="str">
        <f t="shared" si="33"/>
        <v/>
      </c>
      <c r="K241" s="31" t="str">
        <f t="shared" si="34"/>
        <v/>
      </c>
      <c r="L241" s="31" t="str">
        <f t="shared" si="35"/>
        <v/>
      </c>
      <c r="M241" s="31" t="str">
        <f t="shared" si="36"/>
        <v/>
      </c>
      <c r="N241" s="31" t="str">
        <f t="shared" si="37"/>
        <v/>
      </c>
      <c r="O241" s="31" t="str">
        <f t="shared" si="38"/>
        <v/>
      </c>
      <c r="P241" s="31" t="str">
        <f t="shared" si="39"/>
        <v/>
      </c>
      <c r="Q241" s="31" t="str">
        <f t="shared" si="40"/>
        <v/>
      </c>
      <c r="R241" s="31" t="str">
        <f t="shared" si="41"/>
        <v/>
      </c>
      <c r="S241" s="31" t="str">
        <f t="shared" si="42"/>
        <v/>
      </c>
      <c r="T241" s="25" t="str">
        <f t="shared" si="43"/>
        <v/>
      </c>
    </row>
    <row r="242" spans="9:20" ht="14.45" customHeight="1" x14ac:dyDescent="0.4">
      <c r="I242" s="30" t="str">
        <f>IF(Data!C242="","",Data!C242)</f>
        <v/>
      </c>
      <c r="J242" s="31" t="str">
        <f t="shared" si="33"/>
        <v/>
      </c>
      <c r="K242" s="31" t="str">
        <f t="shared" si="34"/>
        <v/>
      </c>
      <c r="L242" s="31" t="str">
        <f t="shared" si="35"/>
        <v/>
      </c>
      <c r="M242" s="31" t="str">
        <f t="shared" si="36"/>
        <v/>
      </c>
      <c r="N242" s="31" t="str">
        <f t="shared" si="37"/>
        <v/>
      </c>
      <c r="O242" s="31" t="str">
        <f t="shared" si="38"/>
        <v/>
      </c>
      <c r="P242" s="31" t="str">
        <f t="shared" si="39"/>
        <v/>
      </c>
      <c r="Q242" s="31" t="str">
        <f t="shared" si="40"/>
        <v/>
      </c>
      <c r="R242" s="31" t="str">
        <f t="shared" si="41"/>
        <v/>
      </c>
      <c r="S242" s="31" t="str">
        <f t="shared" si="42"/>
        <v/>
      </c>
      <c r="T242" s="25" t="str">
        <f t="shared" si="43"/>
        <v/>
      </c>
    </row>
    <row r="243" spans="9:20" ht="14.45" customHeight="1" x14ac:dyDescent="0.4">
      <c r="I243" s="30" t="str">
        <f>IF(Data!C243="","",Data!C243)</f>
        <v/>
      </c>
      <c r="J243" s="31" t="str">
        <f t="shared" si="33"/>
        <v/>
      </c>
      <c r="K243" s="31" t="str">
        <f t="shared" si="34"/>
        <v/>
      </c>
      <c r="L243" s="31" t="str">
        <f t="shared" si="35"/>
        <v/>
      </c>
      <c r="M243" s="31" t="str">
        <f t="shared" si="36"/>
        <v/>
      </c>
      <c r="N243" s="31" t="str">
        <f t="shared" si="37"/>
        <v/>
      </c>
      <c r="O243" s="31" t="str">
        <f t="shared" si="38"/>
        <v/>
      </c>
      <c r="P243" s="31" t="str">
        <f t="shared" si="39"/>
        <v/>
      </c>
      <c r="Q243" s="31" t="str">
        <f t="shared" si="40"/>
        <v/>
      </c>
      <c r="R243" s="31" t="str">
        <f t="shared" si="41"/>
        <v/>
      </c>
      <c r="S243" s="31" t="str">
        <f t="shared" si="42"/>
        <v/>
      </c>
      <c r="T243" s="25" t="str">
        <f t="shared" si="43"/>
        <v/>
      </c>
    </row>
    <row r="244" spans="9:20" ht="14.45" customHeight="1" x14ac:dyDescent="0.4">
      <c r="I244" s="30" t="str">
        <f>IF(Data!C244="","",Data!C244)</f>
        <v/>
      </c>
      <c r="J244" s="31" t="str">
        <f t="shared" si="33"/>
        <v/>
      </c>
      <c r="K244" s="31" t="str">
        <f t="shared" si="34"/>
        <v/>
      </c>
      <c r="L244" s="31" t="str">
        <f t="shared" si="35"/>
        <v/>
      </c>
      <c r="M244" s="31" t="str">
        <f t="shared" si="36"/>
        <v/>
      </c>
      <c r="N244" s="31" t="str">
        <f t="shared" si="37"/>
        <v/>
      </c>
      <c r="O244" s="31" t="str">
        <f t="shared" si="38"/>
        <v/>
      </c>
      <c r="P244" s="31" t="str">
        <f t="shared" si="39"/>
        <v/>
      </c>
      <c r="Q244" s="31" t="str">
        <f t="shared" si="40"/>
        <v/>
      </c>
      <c r="R244" s="31" t="str">
        <f t="shared" si="41"/>
        <v/>
      </c>
      <c r="S244" s="31" t="str">
        <f t="shared" si="42"/>
        <v/>
      </c>
      <c r="T244" s="25" t="str">
        <f t="shared" si="43"/>
        <v/>
      </c>
    </row>
    <row r="245" spans="9:20" ht="14.45" customHeight="1" x14ac:dyDescent="0.4">
      <c r="I245" s="30" t="str">
        <f>IF(Data!C245="","",Data!C245)</f>
        <v/>
      </c>
      <c r="J245" s="31" t="str">
        <f t="shared" si="33"/>
        <v/>
      </c>
      <c r="K245" s="31" t="str">
        <f t="shared" si="34"/>
        <v/>
      </c>
      <c r="L245" s="31" t="str">
        <f t="shared" si="35"/>
        <v/>
      </c>
      <c r="M245" s="31" t="str">
        <f t="shared" si="36"/>
        <v/>
      </c>
      <c r="N245" s="31" t="str">
        <f t="shared" si="37"/>
        <v/>
      </c>
      <c r="O245" s="31" t="str">
        <f t="shared" si="38"/>
        <v/>
      </c>
      <c r="P245" s="31" t="str">
        <f t="shared" si="39"/>
        <v/>
      </c>
      <c r="Q245" s="31" t="str">
        <f t="shared" si="40"/>
        <v/>
      </c>
      <c r="R245" s="31" t="str">
        <f t="shared" si="41"/>
        <v/>
      </c>
      <c r="S245" s="31" t="str">
        <f t="shared" si="42"/>
        <v/>
      </c>
      <c r="T245" s="25" t="str">
        <f t="shared" si="43"/>
        <v/>
      </c>
    </row>
    <row r="246" spans="9:20" ht="14.45" customHeight="1" x14ac:dyDescent="0.4">
      <c r="I246" s="30" t="str">
        <f>IF(Data!C246="","",Data!C246)</f>
        <v/>
      </c>
      <c r="J246" s="31" t="str">
        <f t="shared" si="33"/>
        <v/>
      </c>
      <c r="K246" s="31" t="str">
        <f t="shared" si="34"/>
        <v/>
      </c>
      <c r="L246" s="31" t="str">
        <f t="shared" si="35"/>
        <v/>
      </c>
      <c r="M246" s="31" t="str">
        <f t="shared" si="36"/>
        <v/>
      </c>
      <c r="N246" s="31" t="str">
        <f t="shared" si="37"/>
        <v/>
      </c>
      <c r="O246" s="31" t="str">
        <f t="shared" si="38"/>
        <v/>
      </c>
      <c r="P246" s="31" t="str">
        <f t="shared" si="39"/>
        <v/>
      </c>
      <c r="Q246" s="31" t="str">
        <f t="shared" si="40"/>
        <v/>
      </c>
      <c r="R246" s="31" t="str">
        <f t="shared" si="41"/>
        <v/>
      </c>
      <c r="S246" s="31" t="str">
        <f t="shared" si="42"/>
        <v/>
      </c>
      <c r="T246" s="25" t="str">
        <f t="shared" si="43"/>
        <v/>
      </c>
    </row>
    <row r="247" spans="9:20" ht="14.45" customHeight="1" x14ac:dyDescent="0.4">
      <c r="I247" s="30" t="str">
        <f>IF(Data!C247="","",Data!C247)</f>
        <v/>
      </c>
      <c r="J247" s="31" t="str">
        <f t="shared" si="33"/>
        <v/>
      </c>
      <c r="K247" s="31" t="str">
        <f t="shared" si="34"/>
        <v/>
      </c>
      <c r="L247" s="31" t="str">
        <f t="shared" si="35"/>
        <v/>
      </c>
      <c r="M247" s="31" t="str">
        <f t="shared" si="36"/>
        <v/>
      </c>
      <c r="N247" s="31" t="str">
        <f t="shared" si="37"/>
        <v/>
      </c>
      <c r="O247" s="31" t="str">
        <f t="shared" si="38"/>
        <v/>
      </c>
      <c r="P247" s="31" t="str">
        <f t="shared" si="39"/>
        <v/>
      </c>
      <c r="Q247" s="31" t="str">
        <f t="shared" si="40"/>
        <v/>
      </c>
      <c r="R247" s="31" t="str">
        <f t="shared" si="41"/>
        <v/>
      </c>
      <c r="S247" s="31" t="str">
        <f t="shared" si="42"/>
        <v/>
      </c>
      <c r="T247" s="25" t="str">
        <f t="shared" si="43"/>
        <v/>
      </c>
    </row>
    <row r="248" spans="9:20" ht="14.45" customHeight="1" x14ac:dyDescent="0.4">
      <c r="I248" s="30" t="str">
        <f>IF(Data!C248="","",Data!C248)</f>
        <v/>
      </c>
      <c r="J248" s="31" t="str">
        <f t="shared" si="33"/>
        <v/>
      </c>
      <c r="K248" s="31" t="str">
        <f t="shared" si="34"/>
        <v/>
      </c>
      <c r="L248" s="31" t="str">
        <f t="shared" si="35"/>
        <v/>
      </c>
      <c r="M248" s="31" t="str">
        <f t="shared" si="36"/>
        <v/>
      </c>
      <c r="N248" s="31" t="str">
        <f t="shared" si="37"/>
        <v/>
      </c>
      <c r="O248" s="31" t="str">
        <f t="shared" si="38"/>
        <v/>
      </c>
      <c r="P248" s="31" t="str">
        <f t="shared" si="39"/>
        <v/>
      </c>
      <c r="Q248" s="31" t="str">
        <f t="shared" si="40"/>
        <v/>
      </c>
      <c r="R248" s="31" t="str">
        <f t="shared" si="41"/>
        <v/>
      </c>
      <c r="S248" s="31" t="str">
        <f t="shared" si="42"/>
        <v/>
      </c>
      <c r="T248" s="25" t="str">
        <f t="shared" si="43"/>
        <v/>
      </c>
    </row>
    <row r="249" spans="9:20" ht="14.45" customHeight="1" x14ac:dyDescent="0.4">
      <c r="I249" s="30" t="str">
        <f>IF(Data!C249="","",Data!C249)</f>
        <v/>
      </c>
      <c r="J249" s="31" t="str">
        <f t="shared" si="33"/>
        <v/>
      </c>
      <c r="K249" s="31" t="str">
        <f t="shared" si="34"/>
        <v/>
      </c>
      <c r="L249" s="31" t="str">
        <f t="shared" si="35"/>
        <v/>
      </c>
      <c r="M249" s="31" t="str">
        <f t="shared" si="36"/>
        <v/>
      </c>
      <c r="N249" s="31" t="str">
        <f t="shared" si="37"/>
        <v/>
      </c>
      <c r="O249" s="31" t="str">
        <f t="shared" si="38"/>
        <v/>
      </c>
      <c r="P249" s="31" t="str">
        <f t="shared" si="39"/>
        <v/>
      </c>
      <c r="Q249" s="31" t="str">
        <f t="shared" si="40"/>
        <v/>
      </c>
      <c r="R249" s="31" t="str">
        <f t="shared" si="41"/>
        <v/>
      </c>
      <c r="S249" s="31" t="str">
        <f t="shared" si="42"/>
        <v/>
      </c>
      <c r="T249" s="25" t="str">
        <f t="shared" si="43"/>
        <v/>
      </c>
    </row>
    <row r="250" spans="9:20" ht="14.45" customHeight="1" x14ac:dyDescent="0.4">
      <c r="I250" s="30" t="str">
        <f>IF(Data!C250="","",Data!C250)</f>
        <v/>
      </c>
      <c r="J250" s="31" t="str">
        <f t="shared" si="33"/>
        <v/>
      </c>
      <c r="K250" s="31" t="str">
        <f t="shared" si="34"/>
        <v/>
      </c>
      <c r="L250" s="31" t="str">
        <f t="shared" si="35"/>
        <v/>
      </c>
      <c r="M250" s="31" t="str">
        <f t="shared" si="36"/>
        <v/>
      </c>
      <c r="N250" s="31" t="str">
        <f t="shared" si="37"/>
        <v/>
      </c>
      <c r="O250" s="31" t="str">
        <f t="shared" si="38"/>
        <v/>
      </c>
      <c r="P250" s="31" t="str">
        <f t="shared" si="39"/>
        <v/>
      </c>
      <c r="Q250" s="31" t="str">
        <f t="shared" si="40"/>
        <v/>
      </c>
      <c r="R250" s="31" t="str">
        <f t="shared" si="41"/>
        <v/>
      </c>
      <c r="S250" s="31" t="str">
        <f t="shared" si="42"/>
        <v/>
      </c>
      <c r="T250" s="25" t="str">
        <f t="shared" si="43"/>
        <v/>
      </c>
    </row>
    <row r="251" spans="9:20" ht="14.45" customHeight="1" x14ac:dyDescent="0.4">
      <c r="I251" s="30" t="str">
        <f>IF(Data!C251="","",Data!C251)</f>
        <v/>
      </c>
      <c r="J251" s="31" t="str">
        <f t="shared" si="33"/>
        <v/>
      </c>
      <c r="K251" s="31" t="str">
        <f t="shared" si="34"/>
        <v/>
      </c>
      <c r="L251" s="31" t="str">
        <f t="shared" si="35"/>
        <v/>
      </c>
      <c r="M251" s="31" t="str">
        <f t="shared" si="36"/>
        <v/>
      </c>
      <c r="N251" s="31" t="str">
        <f t="shared" si="37"/>
        <v/>
      </c>
      <c r="O251" s="31" t="str">
        <f t="shared" si="38"/>
        <v/>
      </c>
      <c r="P251" s="31" t="str">
        <f t="shared" si="39"/>
        <v/>
      </c>
      <c r="Q251" s="31" t="str">
        <f t="shared" si="40"/>
        <v/>
      </c>
      <c r="R251" s="31" t="str">
        <f t="shared" si="41"/>
        <v/>
      </c>
      <c r="S251" s="31" t="str">
        <f t="shared" si="42"/>
        <v/>
      </c>
      <c r="T251" s="25" t="str">
        <f t="shared" si="43"/>
        <v/>
      </c>
    </row>
    <row r="252" spans="9:20" ht="14.45" customHeight="1" x14ac:dyDescent="0.4">
      <c r="I252" s="30" t="str">
        <f>IF(Data!C252="","",Data!C252)</f>
        <v/>
      </c>
      <c r="J252" s="31" t="str">
        <f t="shared" si="33"/>
        <v/>
      </c>
      <c r="K252" s="31" t="str">
        <f t="shared" si="34"/>
        <v/>
      </c>
      <c r="L252" s="31" t="str">
        <f t="shared" si="35"/>
        <v/>
      </c>
      <c r="M252" s="31" t="str">
        <f t="shared" si="36"/>
        <v/>
      </c>
      <c r="N252" s="31" t="str">
        <f t="shared" si="37"/>
        <v/>
      </c>
      <c r="O252" s="31" t="str">
        <f t="shared" si="38"/>
        <v/>
      </c>
      <c r="P252" s="31" t="str">
        <f t="shared" si="39"/>
        <v/>
      </c>
      <c r="Q252" s="31" t="str">
        <f t="shared" si="40"/>
        <v/>
      </c>
      <c r="R252" s="31" t="str">
        <f t="shared" si="41"/>
        <v/>
      </c>
      <c r="S252" s="31" t="str">
        <f t="shared" si="42"/>
        <v/>
      </c>
      <c r="T252" s="25" t="str">
        <f t="shared" si="43"/>
        <v/>
      </c>
    </row>
    <row r="253" spans="9:20" ht="14.45" customHeight="1" x14ac:dyDescent="0.4">
      <c r="I253" s="30" t="str">
        <f>IF(Data!C253="","",Data!C253)</f>
        <v/>
      </c>
      <c r="J253" s="31" t="str">
        <f t="shared" si="33"/>
        <v/>
      </c>
      <c r="K253" s="31" t="str">
        <f t="shared" si="34"/>
        <v/>
      </c>
      <c r="L253" s="31" t="str">
        <f t="shared" si="35"/>
        <v/>
      </c>
      <c r="M253" s="31" t="str">
        <f t="shared" si="36"/>
        <v/>
      </c>
      <c r="N253" s="31" t="str">
        <f t="shared" si="37"/>
        <v/>
      </c>
      <c r="O253" s="31" t="str">
        <f t="shared" si="38"/>
        <v/>
      </c>
      <c r="P253" s="31" t="str">
        <f t="shared" si="39"/>
        <v/>
      </c>
      <c r="Q253" s="31" t="str">
        <f t="shared" si="40"/>
        <v/>
      </c>
      <c r="R253" s="31" t="str">
        <f t="shared" si="41"/>
        <v/>
      </c>
      <c r="S253" s="31" t="str">
        <f t="shared" si="42"/>
        <v/>
      </c>
      <c r="T253" s="25" t="str">
        <f t="shared" si="43"/>
        <v/>
      </c>
    </row>
    <row r="254" spans="9:20" ht="14.45" customHeight="1" x14ac:dyDescent="0.4">
      <c r="I254" s="30" t="str">
        <f>IF(Data!C254="","",Data!C254)</f>
        <v/>
      </c>
      <c r="J254" s="31" t="str">
        <f t="shared" si="33"/>
        <v/>
      </c>
      <c r="K254" s="31" t="str">
        <f t="shared" si="34"/>
        <v/>
      </c>
      <c r="L254" s="31" t="str">
        <f t="shared" si="35"/>
        <v/>
      </c>
      <c r="M254" s="31" t="str">
        <f t="shared" si="36"/>
        <v/>
      </c>
      <c r="N254" s="31" t="str">
        <f t="shared" si="37"/>
        <v/>
      </c>
      <c r="O254" s="31" t="str">
        <f t="shared" si="38"/>
        <v/>
      </c>
      <c r="P254" s="31" t="str">
        <f t="shared" si="39"/>
        <v/>
      </c>
      <c r="Q254" s="31" t="str">
        <f t="shared" si="40"/>
        <v/>
      </c>
      <c r="R254" s="31" t="str">
        <f t="shared" si="41"/>
        <v/>
      </c>
      <c r="S254" s="31" t="str">
        <f t="shared" si="42"/>
        <v/>
      </c>
      <c r="T254" s="25" t="str">
        <f t="shared" si="43"/>
        <v/>
      </c>
    </row>
    <row r="255" spans="9:20" ht="14.45" customHeight="1" x14ac:dyDescent="0.4">
      <c r="I255" s="30" t="str">
        <f>IF(Data!C255="","",Data!C255)</f>
        <v/>
      </c>
      <c r="J255" s="31" t="str">
        <f t="shared" si="33"/>
        <v/>
      </c>
      <c r="K255" s="31" t="str">
        <f t="shared" si="34"/>
        <v/>
      </c>
      <c r="L255" s="31" t="str">
        <f t="shared" si="35"/>
        <v/>
      </c>
      <c r="M255" s="31" t="str">
        <f t="shared" si="36"/>
        <v/>
      </c>
      <c r="N255" s="31" t="str">
        <f t="shared" si="37"/>
        <v/>
      </c>
      <c r="O255" s="31" t="str">
        <f t="shared" si="38"/>
        <v/>
      </c>
      <c r="P255" s="31" t="str">
        <f t="shared" si="39"/>
        <v/>
      </c>
      <c r="Q255" s="31" t="str">
        <f t="shared" si="40"/>
        <v/>
      </c>
      <c r="R255" s="31" t="str">
        <f t="shared" si="41"/>
        <v/>
      </c>
      <c r="S255" s="31" t="str">
        <f t="shared" si="42"/>
        <v/>
      </c>
      <c r="T255" s="25" t="str">
        <f t="shared" si="43"/>
        <v/>
      </c>
    </row>
    <row r="256" spans="9:20" ht="14.45" customHeight="1" x14ac:dyDescent="0.4">
      <c r="I256" s="30" t="str">
        <f>IF(Data!C256="","",Data!C256)</f>
        <v/>
      </c>
      <c r="J256" s="31" t="str">
        <f t="shared" si="33"/>
        <v/>
      </c>
      <c r="K256" s="31" t="str">
        <f t="shared" si="34"/>
        <v/>
      </c>
      <c r="L256" s="31" t="str">
        <f t="shared" si="35"/>
        <v/>
      </c>
      <c r="M256" s="31" t="str">
        <f t="shared" si="36"/>
        <v/>
      </c>
      <c r="N256" s="31" t="str">
        <f t="shared" si="37"/>
        <v/>
      </c>
      <c r="O256" s="31" t="str">
        <f t="shared" si="38"/>
        <v/>
      </c>
      <c r="P256" s="31" t="str">
        <f t="shared" si="39"/>
        <v/>
      </c>
      <c r="Q256" s="31" t="str">
        <f t="shared" si="40"/>
        <v/>
      </c>
      <c r="R256" s="31" t="str">
        <f t="shared" si="41"/>
        <v/>
      </c>
      <c r="S256" s="31" t="str">
        <f t="shared" si="42"/>
        <v/>
      </c>
      <c r="T256" s="25" t="str">
        <f t="shared" si="43"/>
        <v/>
      </c>
    </row>
    <row r="257" spans="9:20" ht="14.45" customHeight="1" x14ac:dyDescent="0.4">
      <c r="I257" s="30" t="str">
        <f>IF(Data!C257="","",Data!C257)</f>
        <v/>
      </c>
      <c r="J257" s="31" t="str">
        <f t="shared" si="33"/>
        <v/>
      </c>
      <c r="K257" s="31" t="str">
        <f t="shared" si="34"/>
        <v/>
      </c>
      <c r="L257" s="31" t="str">
        <f t="shared" si="35"/>
        <v/>
      </c>
      <c r="M257" s="31" t="str">
        <f t="shared" si="36"/>
        <v/>
      </c>
      <c r="N257" s="31" t="str">
        <f t="shared" si="37"/>
        <v/>
      </c>
      <c r="O257" s="31" t="str">
        <f t="shared" si="38"/>
        <v/>
      </c>
      <c r="P257" s="31" t="str">
        <f t="shared" si="39"/>
        <v/>
      </c>
      <c r="Q257" s="31" t="str">
        <f t="shared" si="40"/>
        <v/>
      </c>
      <c r="R257" s="31" t="str">
        <f t="shared" si="41"/>
        <v/>
      </c>
      <c r="S257" s="31" t="str">
        <f t="shared" si="42"/>
        <v/>
      </c>
      <c r="T257" s="25" t="str">
        <f t="shared" si="43"/>
        <v/>
      </c>
    </row>
    <row r="258" spans="9:20" ht="14.45" customHeight="1" x14ac:dyDescent="0.4">
      <c r="I258" s="30" t="str">
        <f>IF(Data!C258="","",Data!C258)</f>
        <v/>
      </c>
      <c r="J258" s="31" t="str">
        <f t="shared" si="33"/>
        <v/>
      </c>
      <c r="K258" s="31" t="str">
        <f t="shared" si="34"/>
        <v/>
      </c>
      <c r="L258" s="31" t="str">
        <f t="shared" si="35"/>
        <v/>
      </c>
      <c r="M258" s="31" t="str">
        <f t="shared" si="36"/>
        <v/>
      </c>
      <c r="N258" s="31" t="str">
        <f t="shared" si="37"/>
        <v/>
      </c>
      <c r="O258" s="31" t="str">
        <f t="shared" si="38"/>
        <v/>
      </c>
      <c r="P258" s="31" t="str">
        <f t="shared" si="39"/>
        <v/>
      </c>
      <c r="Q258" s="31" t="str">
        <f t="shared" si="40"/>
        <v/>
      </c>
      <c r="R258" s="31" t="str">
        <f t="shared" si="41"/>
        <v/>
      </c>
      <c r="S258" s="31" t="str">
        <f t="shared" si="42"/>
        <v/>
      </c>
      <c r="T258" s="25" t="str">
        <f t="shared" si="43"/>
        <v/>
      </c>
    </row>
    <row r="259" spans="9:20" ht="14.45" customHeight="1" x14ac:dyDescent="0.4">
      <c r="I259" s="30" t="str">
        <f>IF(Data!C259="","",Data!C259)</f>
        <v/>
      </c>
      <c r="J259" s="31" t="str">
        <f t="shared" si="33"/>
        <v/>
      </c>
      <c r="K259" s="31" t="str">
        <f t="shared" si="34"/>
        <v/>
      </c>
      <c r="L259" s="31" t="str">
        <f t="shared" si="35"/>
        <v/>
      </c>
      <c r="M259" s="31" t="str">
        <f t="shared" si="36"/>
        <v/>
      </c>
      <c r="N259" s="31" t="str">
        <f t="shared" si="37"/>
        <v/>
      </c>
      <c r="O259" s="31" t="str">
        <f t="shared" si="38"/>
        <v/>
      </c>
      <c r="P259" s="31" t="str">
        <f t="shared" si="39"/>
        <v/>
      </c>
      <c r="Q259" s="31" t="str">
        <f t="shared" si="40"/>
        <v/>
      </c>
      <c r="R259" s="31" t="str">
        <f t="shared" si="41"/>
        <v/>
      </c>
      <c r="S259" s="31" t="str">
        <f t="shared" si="42"/>
        <v/>
      </c>
      <c r="T259" s="25" t="str">
        <f t="shared" si="43"/>
        <v/>
      </c>
    </row>
    <row r="260" spans="9:20" ht="14.45" customHeight="1" x14ac:dyDescent="0.4">
      <c r="I260" s="30" t="str">
        <f>IF(Data!C260="","",Data!C260)</f>
        <v/>
      </c>
      <c r="J260" s="31" t="str">
        <f t="shared" ref="J260:J299" si="44">IF(I260="","",COUNTIFS($C$3:$C$200,$I260,$D$3:$D$200,J$2))</f>
        <v/>
      </c>
      <c r="K260" s="31" t="str">
        <f t="shared" ref="K260:K299" si="45">IF(I260="","",SUMIFS($G$3:$G$200,$C$3:$C$200,$I260,$D$3:$D$200,J$2))</f>
        <v/>
      </c>
      <c r="L260" s="31" t="str">
        <f t="shared" ref="L260:L299" si="46">IF(I260="","",COUNTIFS($C$3:$C$200,$I260,$D$3:$D$200,L$2))</f>
        <v/>
      </c>
      <c r="M260" s="31" t="str">
        <f t="shared" ref="M260:M299" si="47">IF(I260="","",SUMIFS($G$3:$G$200,$C$3:$C$200,$I260,$D$3:$D$200,L$2))</f>
        <v/>
      </c>
      <c r="N260" s="31" t="str">
        <f t="shared" ref="N260:N299" si="48">IF(I260="","",COUNTIFS($C$3:$C$200,$I260,$D$3:$D$200,N$2))</f>
        <v/>
      </c>
      <c r="O260" s="31" t="str">
        <f t="shared" ref="O260:O299" si="49">IF(I260="","",SUMIFS($G$3:$G$200,$C$3:$C$200,$I260,$D$3:$D$200,N$2))</f>
        <v/>
      </c>
      <c r="P260" s="31" t="str">
        <f t="shared" ref="P260:P299" si="50">IF(I260="","",COUNTIFS($C$3:$C$200,$I260,$D$3:$D$200,P$2))</f>
        <v/>
      </c>
      <c r="Q260" s="31" t="str">
        <f t="shared" ref="Q260:Q299" si="51">IF(I260="","",SUMIFS($G$3:$G$200,$C$3:$C$200,$I260,$D$3:$D$200,P$2))</f>
        <v/>
      </c>
      <c r="R260" s="31" t="str">
        <f t="shared" ref="R260:R299" si="52">IF(I260="","",SUM(J260,L260,N260,P260))</f>
        <v/>
      </c>
      <c r="S260" s="31" t="str">
        <f t="shared" ref="S260:S299" si="53">IF(I260="","",SUM(K260,M260))</f>
        <v/>
      </c>
      <c r="T260" s="25" t="str">
        <f t="shared" ref="T260:T323" si="54">IF(I260="","",IF(R260&gt;4,"เตือน",""))</f>
        <v/>
      </c>
    </row>
    <row r="261" spans="9:20" ht="14.45" customHeight="1" x14ac:dyDescent="0.4">
      <c r="I261" s="30" t="str">
        <f>IF(Data!C261="","",Data!C261)</f>
        <v/>
      </c>
      <c r="J261" s="31" t="str">
        <f t="shared" si="44"/>
        <v/>
      </c>
      <c r="K261" s="31" t="str">
        <f t="shared" si="45"/>
        <v/>
      </c>
      <c r="L261" s="31" t="str">
        <f t="shared" si="46"/>
        <v/>
      </c>
      <c r="M261" s="31" t="str">
        <f t="shared" si="47"/>
        <v/>
      </c>
      <c r="N261" s="31" t="str">
        <f t="shared" si="48"/>
        <v/>
      </c>
      <c r="O261" s="31" t="str">
        <f t="shared" si="49"/>
        <v/>
      </c>
      <c r="P261" s="31" t="str">
        <f t="shared" si="50"/>
        <v/>
      </c>
      <c r="Q261" s="31" t="str">
        <f t="shared" si="51"/>
        <v/>
      </c>
      <c r="R261" s="31" t="str">
        <f t="shared" si="52"/>
        <v/>
      </c>
      <c r="S261" s="31" t="str">
        <f t="shared" si="53"/>
        <v/>
      </c>
      <c r="T261" s="25" t="str">
        <f t="shared" si="54"/>
        <v/>
      </c>
    </row>
    <row r="262" spans="9:20" ht="14.45" customHeight="1" x14ac:dyDescent="0.4">
      <c r="I262" s="30" t="str">
        <f>IF(Data!C262="","",Data!C262)</f>
        <v/>
      </c>
      <c r="J262" s="31" t="str">
        <f t="shared" si="44"/>
        <v/>
      </c>
      <c r="K262" s="31" t="str">
        <f t="shared" si="45"/>
        <v/>
      </c>
      <c r="L262" s="31" t="str">
        <f t="shared" si="46"/>
        <v/>
      </c>
      <c r="M262" s="31" t="str">
        <f t="shared" si="47"/>
        <v/>
      </c>
      <c r="N262" s="31" t="str">
        <f t="shared" si="48"/>
        <v/>
      </c>
      <c r="O262" s="31" t="str">
        <f t="shared" si="49"/>
        <v/>
      </c>
      <c r="P262" s="31" t="str">
        <f t="shared" si="50"/>
        <v/>
      </c>
      <c r="Q262" s="31" t="str">
        <f t="shared" si="51"/>
        <v/>
      </c>
      <c r="R262" s="31" t="str">
        <f t="shared" si="52"/>
        <v/>
      </c>
      <c r="S262" s="31" t="str">
        <f t="shared" si="53"/>
        <v/>
      </c>
      <c r="T262" s="25" t="str">
        <f t="shared" si="54"/>
        <v/>
      </c>
    </row>
    <row r="263" spans="9:20" ht="14.45" customHeight="1" x14ac:dyDescent="0.4">
      <c r="I263" s="30" t="str">
        <f>IF(Data!C263="","",Data!C263)</f>
        <v/>
      </c>
      <c r="J263" s="31" t="str">
        <f t="shared" si="44"/>
        <v/>
      </c>
      <c r="K263" s="31" t="str">
        <f t="shared" si="45"/>
        <v/>
      </c>
      <c r="L263" s="31" t="str">
        <f t="shared" si="46"/>
        <v/>
      </c>
      <c r="M263" s="31" t="str">
        <f t="shared" si="47"/>
        <v/>
      </c>
      <c r="N263" s="31" t="str">
        <f t="shared" si="48"/>
        <v/>
      </c>
      <c r="O263" s="31" t="str">
        <f t="shared" si="49"/>
        <v/>
      </c>
      <c r="P263" s="31" t="str">
        <f t="shared" si="50"/>
        <v/>
      </c>
      <c r="Q263" s="31" t="str">
        <f t="shared" si="51"/>
        <v/>
      </c>
      <c r="R263" s="31" t="str">
        <f t="shared" si="52"/>
        <v/>
      </c>
      <c r="S263" s="31" t="str">
        <f t="shared" si="53"/>
        <v/>
      </c>
      <c r="T263" s="25" t="str">
        <f t="shared" si="54"/>
        <v/>
      </c>
    </row>
    <row r="264" spans="9:20" ht="14.45" customHeight="1" x14ac:dyDescent="0.4">
      <c r="I264" s="30" t="str">
        <f>IF(Data!C264="","",Data!C264)</f>
        <v/>
      </c>
      <c r="J264" s="31" t="str">
        <f t="shared" si="44"/>
        <v/>
      </c>
      <c r="K264" s="31" t="str">
        <f t="shared" si="45"/>
        <v/>
      </c>
      <c r="L264" s="31" t="str">
        <f t="shared" si="46"/>
        <v/>
      </c>
      <c r="M264" s="31" t="str">
        <f t="shared" si="47"/>
        <v/>
      </c>
      <c r="N264" s="31" t="str">
        <f t="shared" si="48"/>
        <v/>
      </c>
      <c r="O264" s="31" t="str">
        <f t="shared" si="49"/>
        <v/>
      </c>
      <c r="P264" s="31" t="str">
        <f t="shared" si="50"/>
        <v/>
      </c>
      <c r="Q264" s="31" t="str">
        <f t="shared" si="51"/>
        <v/>
      </c>
      <c r="R264" s="31" t="str">
        <f t="shared" si="52"/>
        <v/>
      </c>
      <c r="S264" s="31" t="str">
        <f t="shared" si="53"/>
        <v/>
      </c>
      <c r="T264" s="25" t="str">
        <f t="shared" si="54"/>
        <v/>
      </c>
    </row>
    <row r="265" spans="9:20" ht="14.45" customHeight="1" x14ac:dyDescent="0.4">
      <c r="I265" s="30" t="str">
        <f>IF(Data!C265="","",Data!C265)</f>
        <v/>
      </c>
      <c r="J265" s="31" t="str">
        <f t="shared" si="44"/>
        <v/>
      </c>
      <c r="K265" s="31" t="str">
        <f t="shared" si="45"/>
        <v/>
      </c>
      <c r="L265" s="31" t="str">
        <f t="shared" si="46"/>
        <v/>
      </c>
      <c r="M265" s="31" t="str">
        <f t="shared" si="47"/>
        <v/>
      </c>
      <c r="N265" s="31" t="str">
        <f t="shared" si="48"/>
        <v/>
      </c>
      <c r="O265" s="31" t="str">
        <f t="shared" si="49"/>
        <v/>
      </c>
      <c r="P265" s="31" t="str">
        <f t="shared" si="50"/>
        <v/>
      </c>
      <c r="Q265" s="31" t="str">
        <f t="shared" si="51"/>
        <v/>
      </c>
      <c r="R265" s="31" t="str">
        <f t="shared" si="52"/>
        <v/>
      </c>
      <c r="S265" s="31" t="str">
        <f t="shared" si="53"/>
        <v/>
      </c>
      <c r="T265" s="25" t="str">
        <f t="shared" si="54"/>
        <v/>
      </c>
    </row>
    <row r="266" spans="9:20" ht="14.45" customHeight="1" x14ac:dyDescent="0.4">
      <c r="I266" s="30" t="str">
        <f>IF(Data!C266="","",Data!C266)</f>
        <v/>
      </c>
      <c r="J266" s="31" t="str">
        <f t="shared" si="44"/>
        <v/>
      </c>
      <c r="K266" s="31" t="str">
        <f t="shared" si="45"/>
        <v/>
      </c>
      <c r="L266" s="31" t="str">
        <f t="shared" si="46"/>
        <v/>
      </c>
      <c r="M266" s="31" t="str">
        <f t="shared" si="47"/>
        <v/>
      </c>
      <c r="N266" s="31" t="str">
        <f t="shared" si="48"/>
        <v/>
      </c>
      <c r="O266" s="31" t="str">
        <f t="shared" si="49"/>
        <v/>
      </c>
      <c r="P266" s="31" t="str">
        <f t="shared" si="50"/>
        <v/>
      </c>
      <c r="Q266" s="31" t="str">
        <f t="shared" si="51"/>
        <v/>
      </c>
      <c r="R266" s="31" t="str">
        <f t="shared" si="52"/>
        <v/>
      </c>
      <c r="S266" s="31" t="str">
        <f t="shared" si="53"/>
        <v/>
      </c>
      <c r="T266" s="25" t="str">
        <f t="shared" si="54"/>
        <v/>
      </c>
    </row>
    <row r="267" spans="9:20" ht="14.45" customHeight="1" x14ac:dyDescent="0.4">
      <c r="I267" s="30" t="str">
        <f>IF(Data!C267="","",Data!C267)</f>
        <v/>
      </c>
      <c r="J267" s="31" t="str">
        <f t="shared" si="44"/>
        <v/>
      </c>
      <c r="K267" s="31" t="str">
        <f t="shared" si="45"/>
        <v/>
      </c>
      <c r="L267" s="31" t="str">
        <f t="shared" si="46"/>
        <v/>
      </c>
      <c r="M267" s="31" t="str">
        <f t="shared" si="47"/>
        <v/>
      </c>
      <c r="N267" s="31" t="str">
        <f t="shared" si="48"/>
        <v/>
      </c>
      <c r="O267" s="31" t="str">
        <f t="shared" si="49"/>
        <v/>
      </c>
      <c r="P267" s="31" t="str">
        <f t="shared" si="50"/>
        <v/>
      </c>
      <c r="Q267" s="31" t="str">
        <f t="shared" si="51"/>
        <v/>
      </c>
      <c r="R267" s="31" t="str">
        <f t="shared" si="52"/>
        <v/>
      </c>
      <c r="S267" s="31" t="str">
        <f t="shared" si="53"/>
        <v/>
      </c>
      <c r="T267" s="25" t="str">
        <f t="shared" si="54"/>
        <v/>
      </c>
    </row>
    <row r="268" spans="9:20" ht="14.45" customHeight="1" x14ac:dyDescent="0.4">
      <c r="I268" s="30" t="str">
        <f>IF(Data!C268="","",Data!C268)</f>
        <v/>
      </c>
      <c r="J268" s="31" t="str">
        <f t="shared" si="44"/>
        <v/>
      </c>
      <c r="K268" s="31" t="str">
        <f t="shared" si="45"/>
        <v/>
      </c>
      <c r="L268" s="31" t="str">
        <f t="shared" si="46"/>
        <v/>
      </c>
      <c r="M268" s="31" t="str">
        <f t="shared" si="47"/>
        <v/>
      </c>
      <c r="N268" s="31" t="str">
        <f t="shared" si="48"/>
        <v/>
      </c>
      <c r="O268" s="31" t="str">
        <f t="shared" si="49"/>
        <v/>
      </c>
      <c r="P268" s="31" t="str">
        <f t="shared" si="50"/>
        <v/>
      </c>
      <c r="Q268" s="31" t="str">
        <f t="shared" si="51"/>
        <v/>
      </c>
      <c r="R268" s="31" t="str">
        <f t="shared" si="52"/>
        <v/>
      </c>
      <c r="S268" s="31" t="str">
        <f t="shared" si="53"/>
        <v/>
      </c>
      <c r="T268" s="25" t="str">
        <f t="shared" si="54"/>
        <v/>
      </c>
    </row>
    <row r="269" spans="9:20" ht="14.45" customHeight="1" x14ac:dyDescent="0.4">
      <c r="I269" s="30" t="str">
        <f>IF(Data!C269="","",Data!C269)</f>
        <v/>
      </c>
      <c r="J269" s="31" t="str">
        <f t="shared" si="44"/>
        <v/>
      </c>
      <c r="K269" s="31" t="str">
        <f t="shared" si="45"/>
        <v/>
      </c>
      <c r="L269" s="31" t="str">
        <f t="shared" si="46"/>
        <v/>
      </c>
      <c r="M269" s="31" t="str">
        <f t="shared" si="47"/>
        <v/>
      </c>
      <c r="N269" s="31" t="str">
        <f t="shared" si="48"/>
        <v/>
      </c>
      <c r="O269" s="31" t="str">
        <f t="shared" si="49"/>
        <v/>
      </c>
      <c r="P269" s="31" t="str">
        <f t="shared" si="50"/>
        <v/>
      </c>
      <c r="Q269" s="31" t="str">
        <f t="shared" si="51"/>
        <v/>
      </c>
      <c r="R269" s="31" t="str">
        <f t="shared" si="52"/>
        <v/>
      </c>
      <c r="S269" s="31" t="str">
        <f t="shared" si="53"/>
        <v/>
      </c>
      <c r="T269" s="25" t="str">
        <f t="shared" si="54"/>
        <v/>
      </c>
    </row>
    <row r="270" spans="9:20" ht="14.45" customHeight="1" x14ac:dyDescent="0.4">
      <c r="I270" s="30" t="str">
        <f>IF(Data!C270="","",Data!C270)</f>
        <v/>
      </c>
      <c r="J270" s="31" t="str">
        <f t="shared" si="44"/>
        <v/>
      </c>
      <c r="K270" s="31" t="str">
        <f t="shared" si="45"/>
        <v/>
      </c>
      <c r="L270" s="31" t="str">
        <f t="shared" si="46"/>
        <v/>
      </c>
      <c r="M270" s="31" t="str">
        <f t="shared" si="47"/>
        <v/>
      </c>
      <c r="N270" s="31" t="str">
        <f t="shared" si="48"/>
        <v/>
      </c>
      <c r="O270" s="31" t="str">
        <f t="shared" si="49"/>
        <v/>
      </c>
      <c r="P270" s="31" t="str">
        <f t="shared" si="50"/>
        <v/>
      </c>
      <c r="Q270" s="31" t="str">
        <f t="shared" si="51"/>
        <v/>
      </c>
      <c r="R270" s="31" t="str">
        <f t="shared" si="52"/>
        <v/>
      </c>
      <c r="S270" s="31" t="str">
        <f t="shared" si="53"/>
        <v/>
      </c>
      <c r="T270" s="25" t="str">
        <f t="shared" si="54"/>
        <v/>
      </c>
    </row>
    <row r="271" spans="9:20" ht="14.45" customHeight="1" x14ac:dyDescent="0.4">
      <c r="I271" s="30" t="str">
        <f>IF(Data!C271="","",Data!C271)</f>
        <v/>
      </c>
      <c r="J271" s="31" t="str">
        <f t="shared" si="44"/>
        <v/>
      </c>
      <c r="K271" s="31" t="str">
        <f t="shared" si="45"/>
        <v/>
      </c>
      <c r="L271" s="31" t="str">
        <f t="shared" si="46"/>
        <v/>
      </c>
      <c r="M271" s="31" t="str">
        <f t="shared" si="47"/>
        <v/>
      </c>
      <c r="N271" s="31" t="str">
        <f t="shared" si="48"/>
        <v/>
      </c>
      <c r="O271" s="31" t="str">
        <f t="shared" si="49"/>
        <v/>
      </c>
      <c r="P271" s="31" t="str">
        <f t="shared" si="50"/>
        <v/>
      </c>
      <c r="Q271" s="31" t="str">
        <f t="shared" si="51"/>
        <v/>
      </c>
      <c r="R271" s="31" t="str">
        <f t="shared" si="52"/>
        <v/>
      </c>
      <c r="S271" s="31" t="str">
        <f t="shared" si="53"/>
        <v/>
      </c>
      <c r="T271" s="25" t="str">
        <f t="shared" si="54"/>
        <v/>
      </c>
    </row>
    <row r="272" spans="9:20" ht="14.45" customHeight="1" x14ac:dyDescent="0.4">
      <c r="I272" s="30" t="str">
        <f>IF(Data!C272="","",Data!C272)</f>
        <v/>
      </c>
      <c r="J272" s="31" t="str">
        <f t="shared" si="44"/>
        <v/>
      </c>
      <c r="K272" s="31" t="str">
        <f t="shared" si="45"/>
        <v/>
      </c>
      <c r="L272" s="31" t="str">
        <f t="shared" si="46"/>
        <v/>
      </c>
      <c r="M272" s="31" t="str">
        <f t="shared" si="47"/>
        <v/>
      </c>
      <c r="N272" s="31" t="str">
        <f t="shared" si="48"/>
        <v/>
      </c>
      <c r="O272" s="31" t="str">
        <f t="shared" si="49"/>
        <v/>
      </c>
      <c r="P272" s="31" t="str">
        <f t="shared" si="50"/>
        <v/>
      </c>
      <c r="Q272" s="31" t="str">
        <f t="shared" si="51"/>
        <v/>
      </c>
      <c r="R272" s="31" t="str">
        <f t="shared" si="52"/>
        <v/>
      </c>
      <c r="S272" s="31" t="str">
        <f t="shared" si="53"/>
        <v/>
      </c>
      <c r="T272" s="25" t="str">
        <f t="shared" si="54"/>
        <v/>
      </c>
    </row>
    <row r="273" spans="9:20" ht="14.45" customHeight="1" x14ac:dyDescent="0.4">
      <c r="I273" s="30" t="str">
        <f>IF(Data!C273="","",Data!C273)</f>
        <v/>
      </c>
      <c r="J273" s="31" t="str">
        <f t="shared" si="44"/>
        <v/>
      </c>
      <c r="K273" s="31" t="str">
        <f t="shared" si="45"/>
        <v/>
      </c>
      <c r="L273" s="31" t="str">
        <f t="shared" si="46"/>
        <v/>
      </c>
      <c r="M273" s="31" t="str">
        <f t="shared" si="47"/>
        <v/>
      </c>
      <c r="N273" s="31" t="str">
        <f t="shared" si="48"/>
        <v/>
      </c>
      <c r="O273" s="31" t="str">
        <f t="shared" si="49"/>
        <v/>
      </c>
      <c r="P273" s="31" t="str">
        <f t="shared" si="50"/>
        <v/>
      </c>
      <c r="Q273" s="31" t="str">
        <f t="shared" si="51"/>
        <v/>
      </c>
      <c r="R273" s="31" t="str">
        <f t="shared" si="52"/>
        <v/>
      </c>
      <c r="S273" s="31" t="str">
        <f t="shared" si="53"/>
        <v/>
      </c>
      <c r="T273" s="25" t="str">
        <f t="shared" si="54"/>
        <v/>
      </c>
    </row>
    <row r="274" spans="9:20" ht="14.45" customHeight="1" x14ac:dyDescent="0.4">
      <c r="I274" s="30" t="str">
        <f>IF(Data!C274="","",Data!C274)</f>
        <v/>
      </c>
      <c r="J274" s="31" t="str">
        <f t="shared" si="44"/>
        <v/>
      </c>
      <c r="K274" s="31" t="str">
        <f t="shared" si="45"/>
        <v/>
      </c>
      <c r="L274" s="31" t="str">
        <f t="shared" si="46"/>
        <v/>
      </c>
      <c r="M274" s="31" t="str">
        <f t="shared" si="47"/>
        <v/>
      </c>
      <c r="N274" s="31" t="str">
        <f t="shared" si="48"/>
        <v/>
      </c>
      <c r="O274" s="31" t="str">
        <f t="shared" si="49"/>
        <v/>
      </c>
      <c r="P274" s="31" t="str">
        <f t="shared" si="50"/>
        <v/>
      </c>
      <c r="Q274" s="31" t="str">
        <f t="shared" si="51"/>
        <v/>
      </c>
      <c r="R274" s="31" t="str">
        <f t="shared" si="52"/>
        <v/>
      </c>
      <c r="S274" s="31" t="str">
        <f t="shared" si="53"/>
        <v/>
      </c>
      <c r="T274" s="25" t="str">
        <f t="shared" si="54"/>
        <v/>
      </c>
    </row>
    <row r="275" spans="9:20" ht="14.45" customHeight="1" x14ac:dyDescent="0.4">
      <c r="I275" s="30" t="str">
        <f>IF(Data!C275="","",Data!C275)</f>
        <v/>
      </c>
      <c r="J275" s="31" t="str">
        <f t="shared" si="44"/>
        <v/>
      </c>
      <c r="K275" s="31" t="str">
        <f t="shared" si="45"/>
        <v/>
      </c>
      <c r="L275" s="31" t="str">
        <f t="shared" si="46"/>
        <v/>
      </c>
      <c r="M275" s="31" t="str">
        <f t="shared" si="47"/>
        <v/>
      </c>
      <c r="N275" s="31" t="str">
        <f t="shared" si="48"/>
        <v/>
      </c>
      <c r="O275" s="31" t="str">
        <f t="shared" si="49"/>
        <v/>
      </c>
      <c r="P275" s="31" t="str">
        <f t="shared" si="50"/>
        <v/>
      </c>
      <c r="Q275" s="31" t="str">
        <f t="shared" si="51"/>
        <v/>
      </c>
      <c r="R275" s="31" t="str">
        <f t="shared" si="52"/>
        <v/>
      </c>
      <c r="S275" s="31" t="str">
        <f t="shared" si="53"/>
        <v/>
      </c>
      <c r="T275" s="25" t="str">
        <f t="shared" si="54"/>
        <v/>
      </c>
    </row>
    <row r="276" spans="9:20" ht="14.45" customHeight="1" x14ac:dyDescent="0.4">
      <c r="I276" s="30" t="str">
        <f>IF(Data!C276="","",Data!C276)</f>
        <v/>
      </c>
      <c r="J276" s="31" t="str">
        <f t="shared" si="44"/>
        <v/>
      </c>
      <c r="K276" s="31" t="str">
        <f t="shared" si="45"/>
        <v/>
      </c>
      <c r="L276" s="31" t="str">
        <f t="shared" si="46"/>
        <v/>
      </c>
      <c r="M276" s="31" t="str">
        <f t="shared" si="47"/>
        <v/>
      </c>
      <c r="N276" s="31" t="str">
        <f t="shared" si="48"/>
        <v/>
      </c>
      <c r="O276" s="31" t="str">
        <f t="shared" si="49"/>
        <v/>
      </c>
      <c r="P276" s="31" t="str">
        <f t="shared" si="50"/>
        <v/>
      </c>
      <c r="Q276" s="31" t="str">
        <f t="shared" si="51"/>
        <v/>
      </c>
      <c r="R276" s="31" t="str">
        <f t="shared" si="52"/>
        <v/>
      </c>
      <c r="S276" s="31" t="str">
        <f t="shared" si="53"/>
        <v/>
      </c>
      <c r="T276" s="25" t="str">
        <f t="shared" si="54"/>
        <v/>
      </c>
    </row>
    <row r="277" spans="9:20" ht="14.45" customHeight="1" x14ac:dyDescent="0.4">
      <c r="I277" s="30" t="str">
        <f>IF(Data!C277="","",Data!C277)</f>
        <v/>
      </c>
      <c r="J277" s="31" t="str">
        <f t="shared" si="44"/>
        <v/>
      </c>
      <c r="K277" s="31" t="str">
        <f t="shared" si="45"/>
        <v/>
      </c>
      <c r="L277" s="31" t="str">
        <f t="shared" si="46"/>
        <v/>
      </c>
      <c r="M277" s="31" t="str">
        <f t="shared" si="47"/>
        <v/>
      </c>
      <c r="N277" s="31" t="str">
        <f t="shared" si="48"/>
        <v/>
      </c>
      <c r="O277" s="31" t="str">
        <f t="shared" si="49"/>
        <v/>
      </c>
      <c r="P277" s="31" t="str">
        <f t="shared" si="50"/>
        <v/>
      </c>
      <c r="Q277" s="31" t="str">
        <f t="shared" si="51"/>
        <v/>
      </c>
      <c r="R277" s="31" t="str">
        <f t="shared" si="52"/>
        <v/>
      </c>
      <c r="S277" s="31" t="str">
        <f t="shared" si="53"/>
        <v/>
      </c>
      <c r="T277" s="25" t="str">
        <f t="shared" si="54"/>
        <v/>
      </c>
    </row>
    <row r="278" spans="9:20" ht="14.45" customHeight="1" x14ac:dyDescent="0.4">
      <c r="I278" s="30" t="str">
        <f>IF(Data!C278="","",Data!C278)</f>
        <v/>
      </c>
      <c r="J278" s="31" t="str">
        <f t="shared" si="44"/>
        <v/>
      </c>
      <c r="K278" s="31" t="str">
        <f t="shared" si="45"/>
        <v/>
      </c>
      <c r="L278" s="31" t="str">
        <f t="shared" si="46"/>
        <v/>
      </c>
      <c r="M278" s="31" t="str">
        <f t="shared" si="47"/>
        <v/>
      </c>
      <c r="N278" s="31" t="str">
        <f t="shared" si="48"/>
        <v/>
      </c>
      <c r="O278" s="31" t="str">
        <f t="shared" si="49"/>
        <v/>
      </c>
      <c r="P278" s="31" t="str">
        <f t="shared" si="50"/>
        <v/>
      </c>
      <c r="Q278" s="31" t="str">
        <f t="shared" si="51"/>
        <v/>
      </c>
      <c r="R278" s="31" t="str">
        <f t="shared" si="52"/>
        <v/>
      </c>
      <c r="S278" s="31" t="str">
        <f t="shared" si="53"/>
        <v/>
      </c>
      <c r="T278" s="25" t="str">
        <f t="shared" si="54"/>
        <v/>
      </c>
    </row>
    <row r="279" spans="9:20" ht="14.45" customHeight="1" x14ac:dyDescent="0.4">
      <c r="I279" s="30" t="str">
        <f>IF(Data!C279="","",Data!C279)</f>
        <v/>
      </c>
      <c r="J279" s="31" t="str">
        <f t="shared" si="44"/>
        <v/>
      </c>
      <c r="K279" s="31" t="str">
        <f t="shared" si="45"/>
        <v/>
      </c>
      <c r="L279" s="31" t="str">
        <f t="shared" si="46"/>
        <v/>
      </c>
      <c r="M279" s="31" t="str">
        <f t="shared" si="47"/>
        <v/>
      </c>
      <c r="N279" s="31" t="str">
        <f t="shared" si="48"/>
        <v/>
      </c>
      <c r="O279" s="31" t="str">
        <f t="shared" si="49"/>
        <v/>
      </c>
      <c r="P279" s="31" t="str">
        <f t="shared" si="50"/>
        <v/>
      </c>
      <c r="Q279" s="31" t="str">
        <f t="shared" si="51"/>
        <v/>
      </c>
      <c r="R279" s="31" t="str">
        <f t="shared" si="52"/>
        <v/>
      </c>
      <c r="S279" s="31" t="str">
        <f t="shared" si="53"/>
        <v/>
      </c>
      <c r="T279" s="25" t="str">
        <f t="shared" si="54"/>
        <v/>
      </c>
    </row>
    <row r="280" spans="9:20" ht="14.45" customHeight="1" x14ac:dyDescent="0.4">
      <c r="I280" s="30" t="str">
        <f>IF(Data!C280="","",Data!C280)</f>
        <v/>
      </c>
      <c r="J280" s="31" t="str">
        <f t="shared" si="44"/>
        <v/>
      </c>
      <c r="K280" s="31" t="str">
        <f t="shared" si="45"/>
        <v/>
      </c>
      <c r="L280" s="31" t="str">
        <f t="shared" si="46"/>
        <v/>
      </c>
      <c r="M280" s="31" t="str">
        <f t="shared" si="47"/>
        <v/>
      </c>
      <c r="N280" s="31" t="str">
        <f t="shared" si="48"/>
        <v/>
      </c>
      <c r="O280" s="31" t="str">
        <f t="shared" si="49"/>
        <v/>
      </c>
      <c r="P280" s="31" t="str">
        <f t="shared" si="50"/>
        <v/>
      </c>
      <c r="Q280" s="31" t="str">
        <f t="shared" si="51"/>
        <v/>
      </c>
      <c r="R280" s="31" t="str">
        <f t="shared" si="52"/>
        <v/>
      </c>
      <c r="S280" s="31" t="str">
        <f t="shared" si="53"/>
        <v/>
      </c>
      <c r="T280" s="25" t="str">
        <f t="shared" si="54"/>
        <v/>
      </c>
    </row>
    <row r="281" spans="9:20" ht="14.45" customHeight="1" x14ac:dyDescent="0.4">
      <c r="I281" s="30" t="str">
        <f>IF(Data!C281="","",Data!C281)</f>
        <v/>
      </c>
      <c r="J281" s="31" t="str">
        <f t="shared" si="44"/>
        <v/>
      </c>
      <c r="K281" s="31" t="str">
        <f t="shared" si="45"/>
        <v/>
      </c>
      <c r="L281" s="31" t="str">
        <f t="shared" si="46"/>
        <v/>
      </c>
      <c r="M281" s="31" t="str">
        <f t="shared" si="47"/>
        <v/>
      </c>
      <c r="N281" s="31" t="str">
        <f t="shared" si="48"/>
        <v/>
      </c>
      <c r="O281" s="31" t="str">
        <f t="shared" si="49"/>
        <v/>
      </c>
      <c r="P281" s="31" t="str">
        <f t="shared" si="50"/>
        <v/>
      </c>
      <c r="Q281" s="31" t="str">
        <f t="shared" si="51"/>
        <v/>
      </c>
      <c r="R281" s="31" t="str">
        <f t="shared" si="52"/>
        <v/>
      </c>
      <c r="S281" s="31" t="str">
        <f t="shared" si="53"/>
        <v/>
      </c>
      <c r="T281" s="25" t="str">
        <f t="shared" si="54"/>
        <v/>
      </c>
    </row>
    <row r="282" spans="9:20" ht="14.45" customHeight="1" x14ac:dyDescent="0.4">
      <c r="I282" s="30" t="str">
        <f>IF(Data!C282="","",Data!C282)</f>
        <v/>
      </c>
      <c r="J282" s="31" t="str">
        <f t="shared" si="44"/>
        <v/>
      </c>
      <c r="K282" s="31" t="str">
        <f t="shared" si="45"/>
        <v/>
      </c>
      <c r="L282" s="31" t="str">
        <f t="shared" si="46"/>
        <v/>
      </c>
      <c r="M282" s="31" t="str">
        <f t="shared" si="47"/>
        <v/>
      </c>
      <c r="N282" s="31" t="str">
        <f t="shared" si="48"/>
        <v/>
      </c>
      <c r="O282" s="31" t="str">
        <f t="shared" si="49"/>
        <v/>
      </c>
      <c r="P282" s="31" t="str">
        <f t="shared" si="50"/>
        <v/>
      </c>
      <c r="Q282" s="31" t="str">
        <f t="shared" si="51"/>
        <v/>
      </c>
      <c r="R282" s="31" t="str">
        <f t="shared" si="52"/>
        <v/>
      </c>
      <c r="S282" s="31" t="str">
        <f t="shared" si="53"/>
        <v/>
      </c>
      <c r="T282" s="25" t="str">
        <f t="shared" si="54"/>
        <v/>
      </c>
    </row>
    <row r="283" spans="9:20" ht="14.45" customHeight="1" x14ac:dyDescent="0.4">
      <c r="I283" s="30" t="str">
        <f>IF(Data!C283="","",Data!C283)</f>
        <v/>
      </c>
      <c r="J283" s="31" t="str">
        <f t="shared" si="44"/>
        <v/>
      </c>
      <c r="K283" s="31" t="str">
        <f t="shared" si="45"/>
        <v/>
      </c>
      <c r="L283" s="31" t="str">
        <f t="shared" si="46"/>
        <v/>
      </c>
      <c r="M283" s="31" t="str">
        <f t="shared" si="47"/>
        <v/>
      </c>
      <c r="N283" s="31" t="str">
        <f t="shared" si="48"/>
        <v/>
      </c>
      <c r="O283" s="31" t="str">
        <f t="shared" si="49"/>
        <v/>
      </c>
      <c r="P283" s="31" t="str">
        <f t="shared" si="50"/>
        <v/>
      </c>
      <c r="Q283" s="31" t="str">
        <f t="shared" si="51"/>
        <v/>
      </c>
      <c r="R283" s="31" t="str">
        <f t="shared" si="52"/>
        <v/>
      </c>
      <c r="S283" s="31" t="str">
        <f t="shared" si="53"/>
        <v/>
      </c>
      <c r="T283" s="25" t="str">
        <f t="shared" si="54"/>
        <v/>
      </c>
    </row>
    <row r="284" spans="9:20" ht="14.45" customHeight="1" x14ac:dyDescent="0.4">
      <c r="I284" s="30" t="str">
        <f>IF(Data!C284="","",Data!C284)</f>
        <v/>
      </c>
      <c r="J284" s="31" t="str">
        <f t="shared" si="44"/>
        <v/>
      </c>
      <c r="K284" s="31" t="str">
        <f t="shared" si="45"/>
        <v/>
      </c>
      <c r="L284" s="31" t="str">
        <f t="shared" si="46"/>
        <v/>
      </c>
      <c r="M284" s="31" t="str">
        <f t="shared" si="47"/>
        <v/>
      </c>
      <c r="N284" s="31" t="str">
        <f t="shared" si="48"/>
        <v/>
      </c>
      <c r="O284" s="31" t="str">
        <f t="shared" si="49"/>
        <v/>
      </c>
      <c r="P284" s="31" t="str">
        <f t="shared" si="50"/>
        <v/>
      </c>
      <c r="Q284" s="31" t="str">
        <f t="shared" si="51"/>
        <v/>
      </c>
      <c r="R284" s="31" t="str">
        <f t="shared" si="52"/>
        <v/>
      </c>
      <c r="S284" s="31" t="str">
        <f t="shared" si="53"/>
        <v/>
      </c>
      <c r="T284" s="25" t="str">
        <f t="shared" si="54"/>
        <v/>
      </c>
    </row>
    <row r="285" spans="9:20" ht="14.45" customHeight="1" x14ac:dyDescent="0.4">
      <c r="I285" s="30" t="str">
        <f>IF(Data!C285="","",Data!C285)</f>
        <v/>
      </c>
      <c r="J285" s="31" t="str">
        <f t="shared" si="44"/>
        <v/>
      </c>
      <c r="K285" s="31" t="str">
        <f t="shared" si="45"/>
        <v/>
      </c>
      <c r="L285" s="31" t="str">
        <f t="shared" si="46"/>
        <v/>
      </c>
      <c r="M285" s="31" t="str">
        <f t="shared" si="47"/>
        <v/>
      </c>
      <c r="N285" s="31" t="str">
        <f t="shared" si="48"/>
        <v/>
      </c>
      <c r="O285" s="31" t="str">
        <f t="shared" si="49"/>
        <v/>
      </c>
      <c r="P285" s="31" t="str">
        <f t="shared" si="50"/>
        <v/>
      </c>
      <c r="Q285" s="31" t="str">
        <f t="shared" si="51"/>
        <v/>
      </c>
      <c r="R285" s="31" t="str">
        <f t="shared" si="52"/>
        <v/>
      </c>
      <c r="S285" s="31" t="str">
        <f t="shared" si="53"/>
        <v/>
      </c>
      <c r="T285" s="25" t="str">
        <f t="shared" si="54"/>
        <v/>
      </c>
    </row>
    <row r="286" spans="9:20" ht="14.45" customHeight="1" x14ac:dyDescent="0.4">
      <c r="I286" s="30" t="str">
        <f>IF(Data!C286="","",Data!C286)</f>
        <v/>
      </c>
      <c r="J286" s="31" t="str">
        <f t="shared" si="44"/>
        <v/>
      </c>
      <c r="K286" s="31" t="str">
        <f t="shared" si="45"/>
        <v/>
      </c>
      <c r="L286" s="31" t="str">
        <f t="shared" si="46"/>
        <v/>
      </c>
      <c r="M286" s="31" t="str">
        <f t="shared" si="47"/>
        <v/>
      </c>
      <c r="N286" s="31" t="str">
        <f t="shared" si="48"/>
        <v/>
      </c>
      <c r="O286" s="31" t="str">
        <f t="shared" si="49"/>
        <v/>
      </c>
      <c r="P286" s="31" t="str">
        <f t="shared" si="50"/>
        <v/>
      </c>
      <c r="Q286" s="31" t="str">
        <f t="shared" si="51"/>
        <v/>
      </c>
      <c r="R286" s="31" t="str">
        <f t="shared" si="52"/>
        <v/>
      </c>
      <c r="S286" s="31" t="str">
        <f t="shared" si="53"/>
        <v/>
      </c>
      <c r="T286" s="25" t="str">
        <f t="shared" si="54"/>
        <v/>
      </c>
    </row>
    <row r="287" spans="9:20" ht="14.45" customHeight="1" x14ac:dyDescent="0.4">
      <c r="I287" s="30" t="str">
        <f>IF(Data!C287="","",Data!C287)</f>
        <v/>
      </c>
      <c r="J287" s="31" t="str">
        <f t="shared" si="44"/>
        <v/>
      </c>
      <c r="K287" s="31" t="str">
        <f t="shared" si="45"/>
        <v/>
      </c>
      <c r="L287" s="31" t="str">
        <f t="shared" si="46"/>
        <v/>
      </c>
      <c r="M287" s="31" t="str">
        <f t="shared" si="47"/>
        <v/>
      </c>
      <c r="N287" s="31" t="str">
        <f t="shared" si="48"/>
        <v/>
      </c>
      <c r="O287" s="31" t="str">
        <f t="shared" si="49"/>
        <v/>
      </c>
      <c r="P287" s="31" t="str">
        <f t="shared" si="50"/>
        <v/>
      </c>
      <c r="Q287" s="31" t="str">
        <f t="shared" si="51"/>
        <v/>
      </c>
      <c r="R287" s="31" t="str">
        <f t="shared" si="52"/>
        <v/>
      </c>
      <c r="S287" s="31" t="str">
        <f t="shared" si="53"/>
        <v/>
      </c>
      <c r="T287" s="25" t="str">
        <f t="shared" si="54"/>
        <v/>
      </c>
    </row>
    <row r="288" spans="9:20" ht="14.45" customHeight="1" x14ac:dyDescent="0.4">
      <c r="I288" s="30" t="str">
        <f>IF(Data!C288="","",Data!C288)</f>
        <v/>
      </c>
      <c r="J288" s="31" t="str">
        <f t="shared" si="44"/>
        <v/>
      </c>
      <c r="K288" s="31" t="str">
        <f t="shared" si="45"/>
        <v/>
      </c>
      <c r="L288" s="31" t="str">
        <f t="shared" si="46"/>
        <v/>
      </c>
      <c r="M288" s="31" t="str">
        <f t="shared" si="47"/>
        <v/>
      </c>
      <c r="N288" s="31" t="str">
        <f t="shared" si="48"/>
        <v/>
      </c>
      <c r="O288" s="31" t="str">
        <f t="shared" si="49"/>
        <v/>
      </c>
      <c r="P288" s="31" t="str">
        <f t="shared" si="50"/>
        <v/>
      </c>
      <c r="Q288" s="31" t="str">
        <f t="shared" si="51"/>
        <v/>
      </c>
      <c r="R288" s="31" t="str">
        <f t="shared" si="52"/>
        <v/>
      </c>
      <c r="S288" s="31" t="str">
        <f t="shared" si="53"/>
        <v/>
      </c>
      <c r="T288" s="25" t="str">
        <f t="shared" si="54"/>
        <v/>
      </c>
    </row>
    <row r="289" spans="9:20" ht="14.45" customHeight="1" x14ac:dyDescent="0.4">
      <c r="I289" s="30" t="str">
        <f>IF(Data!C289="","",Data!C289)</f>
        <v/>
      </c>
      <c r="J289" s="31" t="str">
        <f t="shared" si="44"/>
        <v/>
      </c>
      <c r="K289" s="31" t="str">
        <f t="shared" si="45"/>
        <v/>
      </c>
      <c r="L289" s="31" t="str">
        <f t="shared" si="46"/>
        <v/>
      </c>
      <c r="M289" s="31" t="str">
        <f t="shared" si="47"/>
        <v/>
      </c>
      <c r="N289" s="31" t="str">
        <f t="shared" si="48"/>
        <v/>
      </c>
      <c r="O289" s="31" t="str">
        <f t="shared" si="49"/>
        <v/>
      </c>
      <c r="P289" s="31" t="str">
        <f t="shared" si="50"/>
        <v/>
      </c>
      <c r="Q289" s="31" t="str">
        <f t="shared" si="51"/>
        <v/>
      </c>
      <c r="R289" s="31" t="str">
        <f t="shared" si="52"/>
        <v/>
      </c>
      <c r="S289" s="31" t="str">
        <f t="shared" si="53"/>
        <v/>
      </c>
      <c r="T289" s="25" t="str">
        <f t="shared" si="54"/>
        <v/>
      </c>
    </row>
    <row r="290" spans="9:20" ht="14.45" customHeight="1" x14ac:dyDescent="0.4">
      <c r="I290" s="30" t="str">
        <f>IF(Data!C290="","",Data!C290)</f>
        <v/>
      </c>
      <c r="J290" s="31" t="str">
        <f t="shared" si="44"/>
        <v/>
      </c>
      <c r="K290" s="31" t="str">
        <f t="shared" si="45"/>
        <v/>
      </c>
      <c r="L290" s="31" t="str">
        <f t="shared" si="46"/>
        <v/>
      </c>
      <c r="M290" s="31" t="str">
        <f t="shared" si="47"/>
        <v/>
      </c>
      <c r="N290" s="31" t="str">
        <f t="shared" si="48"/>
        <v/>
      </c>
      <c r="O290" s="31" t="str">
        <f t="shared" si="49"/>
        <v/>
      </c>
      <c r="P290" s="31" t="str">
        <f t="shared" si="50"/>
        <v/>
      </c>
      <c r="Q290" s="31" t="str">
        <f t="shared" si="51"/>
        <v/>
      </c>
      <c r="R290" s="31" t="str">
        <f t="shared" si="52"/>
        <v/>
      </c>
      <c r="S290" s="31" t="str">
        <f t="shared" si="53"/>
        <v/>
      </c>
      <c r="T290" s="25" t="str">
        <f t="shared" si="54"/>
        <v/>
      </c>
    </row>
    <row r="291" spans="9:20" ht="14.45" customHeight="1" x14ac:dyDescent="0.4">
      <c r="I291" s="30" t="str">
        <f>IF(Data!C291="","",Data!C291)</f>
        <v/>
      </c>
      <c r="J291" s="31" t="str">
        <f t="shared" si="44"/>
        <v/>
      </c>
      <c r="K291" s="31" t="str">
        <f t="shared" si="45"/>
        <v/>
      </c>
      <c r="L291" s="31" t="str">
        <f t="shared" si="46"/>
        <v/>
      </c>
      <c r="M291" s="31" t="str">
        <f t="shared" si="47"/>
        <v/>
      </c>
      <c r="N291" s="31" t="str">
        <f t="shared" si="48"/>
        <v/>
      </c>
      <c r="O291" s="31" t="str">
        <f t="shared" si="49"/>
        <v/>
      </c>
      <c r="P291" s="31" t="str">
        <f t="shared" si="50"/>
        <v/>
      </c>
      <c r="Q291" s="31" t="str">
        <f t="shared" si="51"/>
        <v/>
      </c>
      <c r="R291" s="31" t="str">
        <f t="shared" si="52"/>
        <v/>
      </c>
      <c r="S291" s="31" t="str">
        <f t="shared" si="53"/>
        <v/>
      </c>
      <c r="T291" s="25" t="str">
        <f t="shared" si="54"/>
        <v/>
      </c>
    </row>
    <row r="292" spans="9:20" ht="14.45" customHeight="1" x14ac:dyDescent="0.4">
      <c r="I292" s="30" t="str">
        <f>IF(Data!C292="","",Data!C292)</f>
        <v/>
      </c>
      <c r="J292" s="31" t="str">
        <f t="shared" si="44"/>
        <v/>
      </c>
      <c r="K292" s="31" t="str">
        <f t="shared" si="45"/>
        <v/>
      </c>
      <c r="L292" s="31" t="str">
        <f t="shared" si="46"/>
        <v/>
      </c>
      <c r="M292" s="31" t="str">
        <f t="shared" si="47"/>
        <v/>
      </c>
      <c r="N292" s="31" t="str">
        <f t="shared" si="48"/>
        <v/>
      </c>
      <c r="O292" s="31" t="str">
        <f t="shared" si="49"/>
        <v/>
      </c>
      <c r="P292" s="31" t="str">
        <f t="shared" si="50"/>
        <v/>
      </c>
      <c r="Q292" s="31" t="str">
        <f t="shared" si="51"/>
        <v/>
      </c>
      <c r="R292" s="31" t="str">
        <f t="shared" si="52"/>
        <v/>
      </c>
      <c r="S292" s="31" t="str">
        <f t="shared" si="53"/>
        <v/>
      </c>
      <c r="T292" s="25" t="str">
        <f t="shared" si="54"/>
        <v/>
      </c>
    </row>
    <row r="293" spans="9:20" ht="14.45" customHeight="1" x14ac:dyDescent="0.4">
      <c r="I293" s="30" t="str">
        <f>IF(Data!C293="","",Data!C293)</f>
        <v/>
      </c>
      <c r="J293" s="31" t="str">
        <f t="shared" si="44"/>
        <v/>
      </c>
      <c r="K293" s="31" t="str">
        <f t="shared" si="45"/>
        <v/>
      </c>
      <c r="L293" s="31" t="str">
        <f t="shared" si="46"/>
        <v/>
      </c>
      <c r="M293" s="31" t="str">
        <f t="shared" si="47"/>
        <v/>
      </c>
      <c r="N293" s="31" t="str">
        <f t="shared" si="48"/>
        <v/>
      </c>
      <c r="O293" s="31" t="str">
        <f t="shared" si="49"/>
        <v/>
      </c>
      <c r="P293" s="31" t="str">
        <f t="shared" si="50"/>
        <v/>
      </c>
      <c r="Q293" s="31" t="str">
        <f t="shared" si="51"/>
        <v/>
      </c>
      <c r="R293" s="31" t="str">
        <f t="shared" si="52"/>
        <v/>
      </c>
      <c r="S293" s="31" t="str">
        <f t="shared" si="53"/>
        <v/>
      </c>
      <c r="T293" s="25" t="str">
        <f t="shared" si="54"/>
        <v/>
      </c>
    </row>
    <row r="294" spans="9:20" ht="14.45" customHeight="1" x14ac:dyDescent="0.4">
      <c r="I294" s="30" t="str">
        <f>IF(Data!C294="","",Data!C294)</f>
        <v/>
      </c>
      <c r="J294" s="31" t="str">
        <f t="shared" si="44"/>
        <v/>
      </c>
      <c r="K294" s="31" t="str">
        <f t="shared" si="45"/>
        <v/>
      </c>
      <c r="L294" s="31" t="str">
        <f t="shared" si="46"/>
        <v/>
      </c>
      <c r="M294" s="31" t="str">
        <f t="shared" si="47"/>
        <v/>
      </c>
      <c r="N294" s="31" t="str">
        <f t="shared" si="48"/>
        <v/>
      </c>
      <c r="O294" s="31" t="str">
        <f t="shared" si="49"/>
        <v/>
      </c>
      <c r="P294" s="31" t="str">
        <f t="shared" si="50"/>
        <v/>
      </c>
      <c r="Q294" s="31" t="str">
        <f t="shared" si="51"/>
        <v/>
      </c>
      <c r="R294" s="31" t="str">
        <f t="shared" si="52"/>
        <v/>
      </c>
      <c r="S294" s="31" t="str">
        <f t="shared" si="53"/>
        <v/>
      </c>
      <c r="T294" s="25" t="str">
        <f t="shared" si="54"/>
        <v/>
      </c>
    </row>
    <row r="295" spans="9:20" ht="14.45" customHeight="1" x14ac:dyDescent="0.4">
      <c r="I295" s="30" t="str">
        <f>IF(Data!C295="","",Data!C295)</f>
        <v/>
      </c>
      <c r="J295" s="31" t="str">
        <f t="shared" si="44"/>
        <v/>
      </c>
      <c r="K295" s="31" t="str">
        <f t="shared" si="45"/>
        <v/>
      </c>
      <c r="L295" s="31" t="str">
        <f t="shared" si="46"/>
        <v/>
      </c>
      <c r="M295" s="31" t="str">
        <f t="shared" si="47"/>
        <v/>
      </c>
      <c r="N295" s="31" t="str">
        <f t="shared" si="48"/>
        <v/>
      </c>
      <c r="O295" s="31" t="str">
        <f t="shared" si="49"/>
        <v/>
      </c>
      <c r="P295" s="31" t="str">
        <f t="shared" si="50"/>
        <v/>
      </c>
      <c r="Q295" s="31" t="str">
        <f t="shared" si="51"/>
        <v/>
      </c>
      <c r="R295" s="31" t="str">
        <f t="shared" si="52"/>
        <v/>
      </c>
      <c r="S295" s="31" t="str">
        <f t="shared" si="53"/>
        <v/>
      </c>
      <c r="T295" s="25" t="str">
        <f t="shared" si="54"/>
        <v/>
      </c>
    </row>
    <row r="296" spans="9:20" ht="14.45" customHeight="1" x14ac:dyDescent="0.4">
      <c r="I296" s="30" t="str">
        <f>IF(Data!C296="","",Data!C296)</f>
        <v/>
      </c>
      <c r="J296" s="31" t="str">
        <f t="shared" si="44"/>
        <v/>
      </c>
      <c r="K296" s="31" t="str">
        <f t="shared" si="45"/>
        <v/>
      </c>
      <c r="L296" s="31" t="str">
        <f t="shared" si="46"/>
        <v/>
      </c>
      <c r="M296" s="31" t="str">
        <f t="shared" si="47"/>
        <v/>
      </c>
      <c r="N296" s="31" t="str">
        <f t="shared" si="48"/>
        <v/>
      </c>
      <c r="O296" s="31" t="str">
        <f t="shared" si="49"/>
        <v/>
      </c>
      <c r="P296" s="31" t="str">
        <f t="shared" si="50"/>
        <v/>
      </c>
      <c r="Q296" s="31" t="str">
        <f t="shared" si="51"/>
        <v/>
      </c>
      <c r="R296" s="31" t="str">
        <f t="shared" si="52"/>
        <v/>
      </c>
      <c r="S296" s="31" t="str">
        <f t="shared" si="53"/>
        <v/>
      </c>
      <c r="T296" s="25" t="str">
        <f t="shared" si="54"/>
        <v/>
      </c>
    </row>
    <row r="297" spans="9:20" ht="14.45" customHeight="1" x14ac:dyDescent="0.4">
      <c r="I297" s="30" t="str">
        <f>IF(Data!C297="","",Data!C297)</f>
        <v/>
      </c>
      <c r="J297" s="31" t="str">
        <f t="shared" si="44"/>
        <v/>
      </c>
      <c r="K297" s="31" t="str">
        <f t="shared" si="45"/>
        <v/>
      </c>
      <c r="L297" s="31" t="str">
        <f t="shared" si="46"/>
        <v/>
      </c>
      <c r="M297" s="31" t="str">
        <f t="shared" si="47"/>
        <v/>
      </c>
      <c r="N297" s="31" t="str">
        <f t="shared" si="48"/>
        <v/>
      </c>
      <c r="O297" s="31" t="str">
        <f t="shared" si="49"/>
        <v/>
      </c>
      <c r="P297" s="31" t="str">
        <f t="shared" si="50"/>
        <v/>
      </c>
      <c r="Q297" s="31" t="str">
        <f t="shared" si="51"/>
        <v/>
      </c>
      <c r="R297" s="31" t="str">
        <f t="shared" si="52"/>
        <v/>
      </c>
      <c r="S297" s="31" t="str">
        <f t="shared" si="53"/>
        <v/>
      </c>
      <c r="T297" s="25" t="str">
        <f t="shared" si="54"/>
        <v/>
      </c>
    </row>
    <row r="298" spans="9:20" ht="14.45" customHeight="1" x14ac:dyDescent="0.4">
      <c r="I298" s="30" t="str">
        <f>IF(Data!C298="","",Data!C298)</f>
        <v/>
      </c>
      <c r="J298" s="31" t="str">
        <f t="shared" si="44"/>
        <v/>
      </c>
      <c r="K298" s="31" t="str">
        <f t="shared" si="45"/>
        <v/>
      </c>
      <c r="L298" s="31" t="str">
        <f t="shared" si="46"/>
        <v/>
      </c>
      <c r="M298" s="31" t="str">
        <f t="shared" si="47"/>
        <v/>
      </c>
      <c r="N298" s="31" t="str">
        <f t="shared" si="48"/>
        <v/>
      </c>
      <c r="O298" s="31" t="str">
        <f t="shared" si="49"/>
        <v/>
      </c>
      <c r="P298" s="31" t="str">
        <f t="shared" si="50"/>
        <v/>
      </c>
      <c r="Q298" s="31" t="str">
        <f t="shared" si="51"/>
        <v/>
      </c>
      <c r="R298" s="31" t="str">
        <f t="shared" si="52"/>
        <v/>
      </c>
      <c r="S298" s="31" t="str">
        <f t="shared" si="53"/>
        <v/>
      </c>
      <c r="T298" s="25" t="str">
        <f t="shared" si="54"/>
        <v/>
      </c>
    </row>
    <row r="299" spans="9:20" ht="14.45" customHeight="1" x14ac:dyDescent="0.4">
      <c r="I299" s="30" t="str">
        <f>IF(Data!C299="","",Data!C299)</f>
        <v/>
      </c>
      <c r="J299" s="31" t="str">
        <f t="shared" si="44"/>
        <v/>
      </c>
      <c r="K299" s="31" t="str">
        <f t="shared" si="45"/>
        <v/>
      </c>
      <c r="L299" s="31" t="str">
        <f t="shared" si="46"/>
        <v/>
      </c>
      <c r="M299" s="31" t="str">
        <f t="shared" si="47"/>
        <v/>
      </c>
      <c r="N299" s="31" t="str">
        <f t="shared" si="48"/>
        <v/>
      </c>
      <c r="O299" s="31" t="str">
        <f t="shared" si="49"/>
        <v/>
      </c>
      <c r="P299" s="31" t="str">
        <f t="shared" si="50"/>
        <v/>
      </c>
      <c r="Q299" s="31" t="str">
        <f t="shared" si="51"/>
        <v/>
      </c>
      <c r="R299" s="31" t="str">
        <f t="shared" si="52"/>
        <v/>
      </c>
      <c r="S299" s="31" t="str">
        <f t="shared" si="53"/>
        <v/>
      </c>
      <c r="T299" s="25" t="str">
        <f t="shared" si="54"/>
        <v/>
      </c>
    </row>
    <row r="300" spans="9:20" ht="14.45" customHeight="1" x14ac:dyDescent="0.4">
      <c r="I300" s="30" t="str">
        <f>IF(Data!C300="","",Data!C300)</f>
        <v/>
      </c>
      <c r="T300" s="25" t="str">
        <f t="shared" si="54"/>
        <v/>
      </c>
    </row>
    <row r="301" spans="9:20" ht="14.45" customHeight="1" x14ac:dyDescent="0.4">
      <c r="I301" s="30" t="str">
        <f>IF(Data!C301="","",Data!C301)</f>
        <v/>
      </c>
      <c r="T301" s="25" t="str">
        <f t="shared" si="54"/>
        <v/>
      </c>
    </row>
    <row r="302" spans="9:20" ht="14.45" customHeight="1" x14ac:dyDescent="0.4">
      <c r="I302" s="30" t="str">
        <f>IF(Data!C302="","",Data!C302)</f>
        <v/>
      </c>
      <c r="T302" s="25" t="str">
        <f t="shared" si="54"/>
        <v/>
      </c>
    </row>
    <row r="303" spans="9:20" ht="14.45" customHeight="1" x14ac:dyDescent="0.4">
      <c r="I303" s="30" t="str">
        <f>IF(Data!C303="","",Data!C303)</f>
        <v/>
      </c>
      <c r="T303" s="25" t="str">
        <f t="shared" si="54"/>
        <v/>
      </c>
    </row>
    <row r="304" spans="9:20" ht="14.45" customHeight="1" x14ac:dyDescent="0.4">
      <c r="I304" s="30" t="str">
        <f>IF(Data!C304="","",Data!C304)</f>
        <v/>
      </c>
      <c r="T304" s="25" t="str">
        <f t="shared" si="54"/>
        <v/>
      </c>
    </row>
    <row r="305" spans="9:20" ht="14.45" customHeight="1" x14ac:dyDescent="0.4">
      <c r="I305" s="30" t="str">
        <f>IF(Data!C305="","",Data!C305)</f>
        <v/>
      </c>
      <c r="T305" s="25" t="str">
        <f t="shared" si="54"/>
        <v/>
      </c>
    </row>
    <row r="306" spans="9:20" ht="14.45" customHeight="1" x14ac:dyDescent="0.4">
      <c r="I306" s="30" t="str">
        <f>IF(Data!C306="","",Data!C306)</f>
        <v/>
      </c>
      <c r="T306" s="25" t="str">
        <f t="shared" si="54"/>
        <v/>
      </c>
    </row>
    <row r="307" spans="9:20" ht="14.45" customHeight="1" x14ac:dyDescent="0.4">
      <c r="I307" s="30" t="str">
        <f>IF(Data!C307="","",Data!C307)</f>
        <v/>
      </c>
      <c r="T307" s="25" t="str">
        <f t="shared" si="54"/>
        <v/>
      </c>
    </row>
    <row r="308" spans="9:20" ht="14.45" customHeight="1" x14ac:dyDescent="0.4">
      <c r="I308" s="30" t="str">
        <f>IF(Data!C308="","",Data!C308)</f>
        <v/>
      </c>
      <c r="T308" s="25" t="str">
        <f t="shared" si="54"/>
        <v/>
      </c>
    </row>
    <row r="309" spans="9:20" ht="14.45" customHeight="1" x14ac:dyDescent="0.4">
      <c r="I309" s="30" t="str">
        <f>IF(Data!C309="","",Data!C309)</f>
        <v/>
      </c>
      <c r="T309" s="25" t="str">
        <f t="shared" si="54"/>
        <v/>
      </c>
    </row>
    <row r="310" spans="9:20" ht="14.45" customHeight="1" x14ac:dyDescent="0.4">
      <c r="I310" s="30" t="str">
        <f>IF(Data!C310="","",Data!C310)</f>
        <v/>
      </c>
      <c r="T310" s="25" t="str">
        <f t="shared" si="54"/>
        <v/>
      </c>
    </row>
    <row r="311" spans="9:20" ht="14.45" customHeight="1" x14ac:dyDescent="0.4">
      <c r="I311" s="30" t="str">
        <f>IF(Data!C311="","",Data!C311)</f>
        <v/>
      </c>
      <c r="T311" s="25" t="str">
        <f t="shared" si="54"/>
        <v/>
      </c>
    </row>
    <row r="312" spans="9:20" ht="14.45" customHeight="1" x14ac:dyDescent="0.4">
      <c r="I312" s="30" t="str">
        <f>IF(Data!C312="","",Data!C312)</f>
        <v/>
      </c>
      <c r="T312" s="25" t="str">
        <f t="shared" si="54"/>
        <v/>
      </c>
    </row>
    <row r="313" spans="9:20" ht="14.45" customHeight="1" x14ac:dyDescent="0.4">
      <c r="I313" s="30" t="str">
        <f>IF(Data!C313="","",Data!C313)</f>
        <v/>
      </c>
      <c r="T313" s="25" t="str">
        <f t="shared" si="54"/>
        <v/>
      </c>
    </row>
    <row r="314" spans="9:20" ht="14.45" customHeight="1" x14ac:dyDescent="0.4">
      <c r="I314" s="30" t="str">
        <f>IF(Data!C314="","",Data!C314)</f>
        <v/>
      </c>
      <c r="T314" s="25" t="str">
        <f t="shared" si="54"/>
        <v/>
      </c>
    </row>
    <row r="315" spans="9:20" ht="14.45" customHeight="1" x14ac:dyDescent="0.4">
      <c r="I315" s="30" t="str">
        <f>IF(Data!C315="","",Data!C315)</f>
        <v/>
      </c>
      <c r="T315" s="25" t="str">
        <f t="shared" si="54"/>
        <v/>
      </c>
    </row>
    <row r="316" spans="9:20" ht="14.45" customHeight="1" x14ac:dyDescent="0.4">
      <c r="I316" s="30" t="str">
        <f>IF(Data!C316="","",Data!C316)</f>
        <v/>
      </c>
      <c r="T316" s="25" t="str">
        <f t="shared" si="54"/>
        <v/>
      </c>
    </row>
    <row r="317" spans="9:20" ht="14.45" customHeight="1" x14ac:dyDescent="0.4">
      <c r="I317" s="30" t="str">
        <f>IF(Data!C317="","",Data!C317)</f>
        <v/>
      </c>
      <c r="T317" s="25" t="str">
        <f t="shared" si="54"/>
        <v/>
      </c>
    </row>
    <row r="318" spans="9:20" ht="14.45" customHeight="1" x14ac:dyDescent="0.4">
      <c r="I318" s="30" t="str">
        <f>IF(Data!C318="","",Data!C318)</f>
        <v/>
      </c>
      <c r="T318" s="25" t="str">
        <f t="shared" si="54"/>
        <v/>
      </c>
    </row>
    <row r="319" spans="9:20" ht="14.45" customHeight="1" x14ac:dyDescent="0.4">
      <c r="I319" s="30" t="str">
        <f>IF(Data!C319="","",Data!C319)</f>
        <v/>
      </c>
      <c r="T319" s="25" t="str">
        <f t="shared" si="54"/>
        <v/>
      </c>
    </row>
    <row r="320" spans="9:20" ht="14.45" customHeight="1" x14ac:dyDescent="0.4">
      <c r="I320" s="30" t="str">
        <f>IF(Data!C320="","",Data!C320)</f>
        <v/>
      </c>
      <c r="T320" s="25" t="str">
        <f t="shared" si="54"/>
        <v/>
      </c>
    </row>
    <row r="321" spans="9:20" ht="14.45" customHeight="1" x14ac:dyDescent="0.4">
      <c r="I321" s="30" t="str">
        <f>IF(Data!C321="","",Data!C321)</f>
        <v/>
      </c>
      <c r="T321" s="25" t="str">
        <f t="shared" si="54"/>
        <v/>
      </c>
    </row>
    <row r="322" spans="9:20" ht="14.45" customHeight="1" x14ac:dyDescent="0.4">
      <c r="I322" s="30" t="str">
        <f>IF(Data!C322="","",Data!C322)</f>
        <v/>
      </c>
      <c r="T322" s="25" t="str">
        <f t="shared" si="54"/>
        <v/>
      </c>
    </row>
    <row r="323" spans="9:20" ht="14.45" customHeight="1" x14ac:dyDescent="0.4">
      <c r="I323" s="30" t="str">
        <f>IF(Data!C323="","",Data!C323)</f>
        <v/>
      </c>
      <c r="T323" s="25" t="str">
        <f t="shared" si="54"/>
        <v/>
      </c>
    </row>
    <row r="324" spans="9:20" ht="14.45" customHeight="1" x14ac:dyDescent="0.4">
      <c r="I324" s="30" t="str">
        <f>IF(Data!C324="","",Data!C324)</f>
        <v/>
      </c>
      <c r="T324" s="25" t="str">
        <f t="shared" ref="T324:T387" si="55">IF(I324="","",IF(R324&gt;4,"เตือน",""))</f>
        <v/>
      </c>
    </row>
    <row r="325" spans="9:20" ht="14.45" customHeight="1" x14ac:dyDescent="0.4">
      <c r="I325" s="30" t="str">
        <f>IF(Data!C325="","",Data!C325)</f>
        <v/>
      </c>
      <c r="T325" s="25" t="str">
        <f t="shared" si="55"/>
        <v/>
      </c>
    </row>
    <row r="326" spans="9:20" ht="14.45" customHeight="1" x14ac:dyDescent="0.4">
      <c r="I326" s="30" t="str">
        <f>IF(Data!C326="","",Data!C326)</f>
        <v/>
      </c>
      <c r="T326" s="25" t="str">
        <f t="shared" si="55"/>
        <v/>
      </c>
    </row>
    <row r="327" spans="9:20" ht="14.45" customHeight="1" x14ac:dyDescent="0.4">
      <c r="I327" s="30" t="str">
        <f>IF(Data!C327="","",Data!C327)</f>
        <v/>
      </c>
      <c r="T327" s="25" t="str">
        <f t="shared" si="55"/>
        <v/>
      </c>
    </row>
    <row r="328" spans="9:20" ht="14.45" customHeight="1" x14ac:dyDescent="0.4">
      <c r="I328" s="30" t="str">
        <f>IF(Data!C328="","",Data!C328)</f>
        <v/>
      </c>
      <c r="T328" s="25" t="str">
        <f t="shared" si="55"/>
        <v/>
      </c>
    </row>
    <row r="329" spans="9:20" ht="14.45" customHeight="1" x14ac:dyDescent="0.4">
      <c r="I329" s="30" t="str">
        <f>IF(Data!C329="","",Data!C329)</f>
        <v/>
      </c>
      <c r="T329" s="25" t="str">
        <f t="shared" si="55"/>
        <v/>
      </c>
    </row>
    <row r="330" spans="9:20" ht="14.45" customHeight="1" x14ac:dyDescent="0.4">
      <c r="I330" s="30" t="str">
        <f>IF(Data!C330="","",Data!C330)</f>
        <v/>
      </c>
      <c r="T330" s="25" t="str">
        <f t="shared" si="55"/>
        <v/>
      </c>
    </row>
    <row r="331" spans="9:20" ht="14.45" customHeight="1" x14ac:dyDescent="0.4">
      <c r="I331" s="30" t="str">
        <f>IF(Data!C331="","",Data!C331)</f>
        <v/>
      </c>
      <c r="T331" s="25" t="str">
        <f t="shared" si="55"/>
        <v/>
      </c>
    </row>
    <row r="332" spans="9:20" ht="14.45" customHeight="1" x14ac:dyDescent="0.4">
      <c r="I332" s="30" t="str">
        <f>IF(Data!C332="","",Data!C332)</f>
        <v/>
      </c>
      <c r="T332" s="25" t="str">
        <f t="shared" si="55"/>
        <v/>
      </c>
    </row>
    <row r="333" spans="9:20" ht="14.45" customHeight="1" x14ac:dyDescent="0.4">
      <c r="I333" s="30" t="str">
        <f>IF(Data!C333="","",Data!C333)</f>
        <v/>
      </c>
      <c r="T333" s="25" t="str">
        <f t="shared" si="55"/>
        <v/>
      </c>
    </row>
    <row r="334" spans="9:20" ht="14.45" customHeight="1" x14ac:dyDescent="0.4">
      <c r="I334" s="30" t="str">
        <f>IF(Data!C334="","",Data!C334)</f>
        <v/>
      </c>
      <c r="T334" s="25" t="str">
        <f t="shared" si="55"/>
        <v/>
      </c>
    </row>
    <row r="335" spans="9:20" ht="14.45" customHeight="1" x14ac:dyDescent="0.4">
      <c r="I335" s="30" t="str">
        <f>IF(Data!C335="","",Data!C335)</f>
        <v/>
      </c>
      <c r="T335" s="25" t="str">
        <f t="shared" si="55"/>
        <v/>
      </c>
    </row>
    <row r="336" spans="9:20" ht="14.45" customHeight="1" x14ac:dyDescent="0.4">
      <c r="I336" s="30" t="str">
        <f>IF(Data!C336="","",Data!C336)</f>
        <v/>
      </c>
      <c r="T336" s="25" t="str">
        <f t="shared" si="55"/>
        <v/>
      </c>
    </row>
    <row r="337" spans="9:20" ht="14.45" customHeight="1" x14ac:dyDescent="0.4">
      <c r="I337" s="30" t="str">
        <f>IF(Data!C337="","",Data!C337)</f>
        <v/>
      </c>
      <c r="T337" s="25" t="str">
        <f t="shared" si="55"/>
        <v/>
      </c>
    </row>
    <row r="338" spans="9:20" ht="14.45" customHeight="1" x14ac:dyDescent="0.4">
      <c r="I338" s="30" t="str">
        <f>IF(Data!C338="","",Data!C338)</f>
        <v/>
      </c>
      <c r="T338" s="25" t="str">
        <f t="shared" si="55"/>
        <v/>
      </c>
    </row>
    <row r="339" spans="9:20" ht="14.45" customHeight="1" x14ac:dyDescent="0.4">
      <c r="I339" s="30" t="str">
        <f>IF(Data!C339="","",Data!C339)</f>
        <v/>
      </c>
      <c r="T339" s="25" t="str">
        <f t="shared" si="55"/>
        <v/>
      </c>
    </row>
    <row r="340" spans="9:20" ht="14.45" customHeight="1" x14ac:dyDescent="0.4">
      <c r="I340" s="30" t="str">
        <f>IF(Data!C340="","",Data!C340)</f>
        <v/>
      </c>
      <c r="T340" s="25" t="str">
        <f t="shared" si="55"/>
        <v/>
      </c>
    </row>
    <row r="341" spans="9:20" ht="14.45" customHeight="1" x14ac:dyDescent="0.4">
      <c r="I341" s="30" t="str">
        <f>IF(Data!C341="","",Data!C341)</f>
        <v/>
      </c>
      <c r="T341" s="25" t="str">
        <f t="shared" si="55"/>
        <v/>
      </c>
    </row>
    <row r="342" spans="9:20" ht="14.45" customHeight="1" x14ac:dyDescent="0.4">
      <c r="I342" s="30" t="str">
        <f>IF(Data!C342="","",Data!C342)</f>
        <v/>
      </c>
      <c r="T342" s="25" t="str">
        <f t="shared" si="55"/>
        <v/>
      </c>
    </row>
    <row r="343" spans="9:20" ht="14.45" customHeight="1" x14ac:dyDescent="0.4">
      <c r="I343" s="30" t="str">
        <f>IF(Data!C343="","",Data!C343)</f>
        <v/>
      </c>
      <c r="T343" s="25" t="str">
        <f t="shared" si="55"/>
        <v/>
      </c>
    </row>
    <row r="344" spans="9:20" ht="14.45" customHeight="1" x14ac:dyDescent="0.4">
      <c r="I344" s="30" t="str">
        <f>IF(Data!C344="","",Data!C344)</f>
        <v/>
      </c>
      <c r="T344" s="25" t="str">
        <f t="shared" si="55"/>
        <v/>
      </c>
    </row>
    <row r="345" spans="9:20" ht="14.45" customHeight="1" x14ac:dyDescent="0.4">
      <c r="I345" s="30" t="str">
        <f>IF(Data!C345="","",Data!C345)</f>
        <v/>
      </c>
      <c r="T345" s="25" t="str">
        <f t="shared" si="55"/>
        <v/>
      </c>
    </row>
    <row r="346" spans="9:20" ht="14.45" customHeight="1" x14ac:dyDescent="0.4">
      <c r="I346" s="30" t="str">
        <f>IF(Data!C346="","",Data!C346)</f>
        <v/>
      </c>
      <c r="T346" s="25" t="str">
        <f t="shared" si="55"/>
        <v/>
      </c>
    </row>
    <row r="347" spans="9:20" ht="14.45" customHeight="1" x14ac:dyDescent="0.4">
      <c r="I347" s="30" t="str">
        <f>IF(Data!C347="","",Data!C347)</f>
        <v/>
      </c>
      <c r="T347" s="25" t="str">
        <f t="shared" si="55"/>
        <v/>
      </c>
    </row>
    <row r="348" spans="9:20" ht="14.45" customHeight="1" x14ac:dyDescent="0.4">
      <c r="I348" s="30" t="str">
        <f>IF(Data!C348="","",Data!C348)</f>
        <v/>
      </c>
      <c r="T348" s="25" t="str">
        <f t="shared" si="55"/>
        <v/>
      </c>
    </row>
    <row r="349" spans="9:20" ht="14.45" customHeight="1" x14ac:dyDescent="0.4">
      <c r="I349" s="30" t="str">
        <f>IF(Data!C349="","",Data!C349)</f>
        <v/>
      </c>
      <c r="T349" s="25" t="str">
        <f t="shared" si="55"/>
        <v/>
      </c>
    </row>
    <row r="350" spans="9:20" ht="14.45" customHeight="1" x14ac:dyDescent="0.4">
      <c r="I350" s="30" t="str">
        <f>IF(Data!C350="","",Data!C350)</f>
        <v/>
      </c>
      <c r="T350" s="25" t="str">
        <f t="shared" si="55"/>
        <v/>
      </c>
    </row>
    <row r="351" spans="9:20" ht="14.45" customHeight="1" x14ac:dyDescent="0.4">
      <c r="I351" s="30" t="str">
        <f>IF(Data!C351="","",Data!C351)</f>
        <v/>
      </c>
      <c r="T351" s="25" t="str">
        <f t="shared" si="55"/>
        <v/>
      </c>
    </row>
    <row r="352" spans="9:20" ht="14.45" customHeight="1" x14ac:dyDescent="0.4">
      <c r="I352" s="30" t="str">
        <f>IF(Data!C352="","",Data!C352)</f>
        <v/>
      </c>
      <c r="T352" s="25" t="str">
        <f t="shared" si="55"/>
        <v/>
      </c>
    </row>
    <row r="353" spans="9:20" ht="14.45" customHeight="1" x14ac:dyDescent="0.4">
      <c r="I353" s="30" t="str">
        <f>IF(Data!C353="","",Data!C353)</f>
        <v/>
      </c>
      <c r="T353" s="25" t="str">
        <f t="shared" si="55"/>
        <v/>
      </c>
    </row>
    <row r="354" spans="9:20" ht="14.45" customHeight="1" x14ac:dyDescent="0.4">
      <c r="I354" s="30" t="str">
        <f>IF(Data!C354="","",Data!C354)</f>
        <v/>
      </c>
      <c r="T354" s="25" t="str">
        <f t="shared" si="55"/>
        <v/>
      </c>
    </row>
    <row r="355" spans="9:20" ht="14.45" customHeight="1" x14ac:dyDescent="0.4">
      <c r="I355" s="30" t="str">
        <f>IF(Data!C355="","",Data!C355)</f>
        <v/>
      </c>
      <c r="T355" s="25" t="str">
        <f t="shared" si="55"/>
        <v/>
      </c>
    </row>
    <row r="356" spans="9:20" ht="14.45" customHeight="1" x14ac:dyDescent="0.4">
      <c r="I356" s="30" t="str">
        <f>IF(Data!C356="","",Data!C356)</f>
        <v/>
      </c>
      <c r="T356" s="25" t="str">
        <f t="shared" si="55"/>
        <v/>
      </c>
    </row>
    <row r="357" spans="9:20" ht="14.45" customHeight="1" x14ac:dyDescent="0.4">
      <c r="I357" s="30" t="str">
        <f>IF(Data!C357="","",Data!C357)</f>
        <v/>
      </c>
      <c r="T357" s="25" t="str">
        <f t="shared" si="55"/>
        <v/>
      </c>
    </row>
    <row r="358" spans="9:20" ht="14.45" customHeight="1" x14ac:dyDescent="0.4">
      <c r="I358" s="30" t="str">
        <f>IF(Data!C358="","",Data!C358)</f>
        <v/>
      </c>
      <c r="T358" s="25" t="str">
        <f t="shared" si="55"/>
        <v/>
      </c>
    </row>
    <row r="359" spans="9:20" ht="14.45" customHeight="1" x14ac:dyDescent="0.4">
      <c r="I359" s="30" t="str">
        <f>IF(Data!C359="","",Data!C359)</f>
        <v/>
      </c>
      <c r="T359" s="25" t="str">
        <f t="shared" si="55"/>
        <v/>
      </c>
    </row>
    <row r="360" spans="9:20" ht="14.45" customHeight="1" x14ac:dyDescent="0.4">
      <c r="I360" s="30" t="str">
        <f>IF(Data!C360="","",Data!C360)</f>
        <v/>
      </c>
      <c r="T360" s="25" t="str">
        <f t="shared" si="55"/>
        <v/>
      </c>
    </row>
    <row r="361" spans="9:20" ht="14.45" customHeight="1" x14ac:dyDescent="0.4">
      <c r="I361" s="30" t="str">
        <f>IF(Data!C361="","",Data!C361)</f>
        <v/>
      </c>
      <c r="T361" s="25" t="str">
        <f t="shared" si="55"/>
        <v/>
      </c>
    </row>
    <row r="362" spans="9:20" ht="14.45" customHeight="1" x14ac:dyDescent="0.4">
      <c r="I362" s="30" t="str">
        <f>IF(Data!C362="","",Data!C362)</f>
        <v/>
      </c>
      <c r="T362" s="25" t="str">
        <f t="shared" si="55"/>
        <v/>
      </c>
    </row>
    <row r="363" spans="9:20" ht="14.45" customHeight="1" x14ac:dyDescent="0.4">
      <c r="I363" s="30" t="str">
        <f>IF(Data!C363="","",Data!C363)</f>
        <v/>
      </c>
      <c r="T363" s="25" t="str">
        <f t="shared" si="55"/>
        <v/>
      </c>
    </row>
    <row r="364" spans="9:20" ht="14.45" customHeight="1" x14ac:dyDescent="0.4">
      <c r="I364" s="30" t="str">
        <f>IF(Data!C364="","",Data!C364)</f>
        <v/>
      </c>
      <c r="T364" s="25" t="str">
        <f t="shared" si="55"/>
        <v/>
      </c>
    </row>
    <row r="365" spans="9:20" ht="14.45" customHeight="1" x14ac:dyDescent="0.4">
      <c r="I365" s="30" t="str">
        <f>IF(Data!C365="","",Data!C365)</f>
        <v/>
      </c>
      <c r="T365" s="25" t="str">
        <f t="shared" si="55"/>
        <v/>
      </c>
    </row>
    <row r="366" spans="9:20" ht="14.45" customHeight="1" x14ac:dyDescent="0.4">
      <c r="I366" s="30" t="str">
        <f>IF(Data!C366="","",Data!C366)</f>
        <v/>
      </c>
      <c r="T366" s="25" t="str">
        <f t="shared" si="55"/>
        <v/>
      </c>
    </row>
    <row r="367" spans="9:20" ht="14.45" customHeight="1" x14ac:dyDescent="0.4">
      <c r="I367" s="30" t="str">
        <f>IF(Data!C367="","",Data!C367)</f>
        <v/>
      </c>
      <c r="T367" s="25" t="str">
        <f t="shared" si="55"/>
        <v/>
      </c>
    </row>
    <row r="368" spans="9:20" ht="14.45" customHeight="1" x14ac:dyDescent="0.4">
      <c r="I368" s="30" t="str">
        <f>IF(Data!C368="","",Data!C368)</f>
        <v/>
      </c>
      <c r="T368" s="25" t="str">
        <f t="shared" si="55"/>
        <v/>
      </c>
    </row>
    <row r="369" spans="9:20" ht="14.45" customHeight="1" x14ac:dyDescent="0.4">
      <c r="I369" s="30" t="str">
        <f>IF(Data!C369="","",Data!C369)</f>
        <v/>
      </c>
      <c r="T369" s="25" t="str">
        <f t="shared" si="55"/>
        <v/>
      </c>
    </row>
    <row r="370" spans="9:20" ht="14.45" customHeight="1" x14ac:dyDescent="0.4">
      <c r="I370" s="30" t="str">
        <f>IF(Data!C370="","",Data!C370)</f>
        <v/>
      </c>
      <c r="T370" s="25" t="str">
        <f t="shared" si="55"/>
        <v/>
      </c>
    </row>
    <row r="371" spans="9:20" ht="14.45" customHeight="1" x14ac:dyDescent="0.4">
      <c r="I371" s="30" t="str">
        <f>IF(Data!C371="","",Data!C371)</f>
        <v/>
      </c>
      <c r="T371" s="25" t="str">
        <f t="shared" si="55"/>
        <v/>
      </c>
    </row>
    <row r="372" spans="9:20" ht="14.45" customHeight="1" x14ac:dyDescent="0.4">
      <c r="I372" s="30" t="str">
        <f>IF(Data!C372="","",Data!C372)</f>
        <v/>
      </c>
      <c r="T372" s="25" t="str">
        <f t="shared" si="55"/>
        <v/>
      </c>
    </row>
    <row r="373" spans="9:20" ht="14.45" customHeight="1" x14ac:dyDescent="0.4">
      <c r="I373" s="30" t="str">
        <f>IF(Data!C373="","",Data!C373)</f>
        <v/>
      </c>
      <c r="T373" s="25" t="str">
        <f t="shared" si="55"/>
        <v/>
      </c>
    </row>
    <row r="374" spans="9:20" ht="14.45" customHeight="1" x14ac:dyDescent="0.4">
      <c r="I374" s="30" t="str">
        <f>IF(Data!C374="","",Data!C374)</f>
        <v/>
      </c>
      <c r="T374" s="25" t="str">
        <f t="shared" si="55"/>
        <v/>
      </c>
    </row>
    <row r="375" spans="9:20" ht="14.45" customHeight="1" x14ac:dyDescent="0.4">
      <c r="I375" s="30" t="str">
        <f>IF(Data!C375="","",Data!C375)</f>
        <v/>
      </c>
      <c r="T375" s="25" t="str">
        <f t="shared" si="55"/>
        <v/>
      </c>
    </row>
    <row r="376" spans="9:20" ht="14.45" customHeight="1" x14ac:dyDescent="0.4">
      <c r="I376" s="30" t="str">
        <f>IF(Data!C376="","",Data!C376)</f>
        <v/>
      </c>
      <c r="T376" s="25" t="str">
        <f t="shared" si="55"/>
        <v/>
      </c>
    </row>
    <row r="377" spans="9:20" ht="14.45" customHeight="1" x14ac:dyDescent="0.4">
      <c r="I377" s="30" t="str">
        <f>IF(Data!C377="","",Data!C377)</f>
        <v/>
      </c>
      <c r="T377" s="25" t="str">
        <f t="shared" si="55"/>
        <v/>
      </c>
    </row>
    <row r="378" spans="9:20" ht="14.45" customHeight="1" x14ac:dyDescent="0.4">
      <c r="I378" s="30" t="str">
        <f>IF(Data!C378="","",Data!C378)</f>
        <v/>
      </c>
      <c r="T378" s="25" t="str">
        <f t="shared" si="55"/>
        <v/>
      </c>
    </row>
    <row r="379" spans="9:20" ht="14.45" customHeight="1" x14ac:dyDescent="0.4">
      <c r="I379" s="30" t="str">
        <f>IF(Data!C379="","",Data!C379)</f>
        <v/>
      </c>
      <c r="T379" s="25" t="str">
        <f t="shared" si="55"/>
        <v/>
      </c>
    </row>
    <row r="380" spans="9:20" ht="14.45" customHeight="1" x14ac:dyDescent="0.4">
      <c r="I380" s="30" t="str">
        <f>IF(Data!C380="","",Data!C380)</f>
        <v/>
      </c>
      <c r="T380" s="25" t="str">
        <f t="shared" si="55"/>
        <v/>
      </c>
    </row>
    <row r="381" spans="9:20" ht="14.45" customHeight="1" x14ac:dyDescent="0.4">
      <c r="I381" s="30" t="str">
        <f>IF(Data!C381="","",Data!C381)</f>
        <v/>
      </c>
      <c r="T381" s="25" t="str">
        <f t="shared" si="55"/>
        <v/>
      </c>
    </row>
    <row r="382" spans="9:20" ht="14.45" customHeight="1" x14ac:dyDescent="0.4">
      <c r="I382" s="30" t="str">
        <f>IF(Data!C382="","",Data!C382)</f>
        <v/>
      </c>
      <c r="T382" s="25" t="str">
        <f t="shared" si="55"/>
        <v/>
      </c>
    </row>
    <row r="383" spans="9:20" ht="14.45" customHeight="1" x14ac:dyDescent="0.4">
      <c r="I383" s="30" t="str">
        <f>IF(Data!C383="","",Data!C383)</f>
        <v/>
      </c>
      <c r="T383" s="25" t="str">
        <f t="shared" si="55"/>
        <v/>
      </c>
    </row>
    <row r="384" spans="9:20" ht="14.45" customHeight="1" x14ac:dyDescent="0.4">
      <c r="I384" s="30" t="str">
        <f>IF(Data!C384="","",Data!C384)</f>
        <v/>
      </c>
      <c r="T384" s="25" t="str">
        <f t="shared" si="55"/>
        <v/>
      </c>
    </row>
    <row r="385" spans="9:20" ht="14.45" customHeight="1" x14ac:dyDescent="0.4">
      <c r="I385" s="30" t="str">
        <f>IF(Data!C385="","",Data!C385)</f>
        <v/>
      </c>
      <c r="T385" s="25" t="str">
        <f t="shared" si="55"/>
        <v/>
      </c>
    </row>
    <row r="386" spans="9:20" ht="14.45" customHeight="1" x14ac:dyDescent="0.4">
      <c r="I386" s="30" t="str">
        <f>IF(Data!C386="","",Data!C386)</f>
        <v/>
      </c>
      <c r="T386" s="25" t="str">
        <f t="shared" si="55"/>
        <v/>
      </c>
    </row>
    <row r="387" spans="9:20" ht="14.45" customHeight="1" x14ac:dyDescent="0.4">
      <c r="I387" s="30" t="str">
        <f>IF(Data!C387="","",Data!C387)</f>
        <v/>
      </c>
      <c r="T387" s="25" t="str">
        <f t="shared" si="55"/>
        <v/>
      </c>
    </row>
    <row r="388" spans="9:20" ht="14.45" customHeight="1" x14ac:dyDescent="0.4">
      <c r="I388" s="30" t="str">
        <f>IF(Data!C388="","",Data!C388)</f>
        <v/>
      </c>
      <c r="T388" s="25" t="str">
        <f t="shared" ref="T388:T451" si="56">IF(I388="","",IF(R388&gt;4,"เตือน",""))</f>
        <v/>
      </c>
    </row>
    <row r="389" spans="9:20" ht="14.45" customHeight="1" x14ac:dyDescent="0.4">
      <c r="I389" s="30" t="str">
        <f>IF(Data!C389="","",Data!C389)</f>
        <v/>
      </c>
      <c r="T389" s="25" t="str">
        <f t="shared" si="56"/>
        <v/>
      </c>
    </row>
    <row r="390" spans="9:20" ht="14.45" customHeight="1" x14ac:dyDescent="0.4">
      <c r="I390" s="30" t="str">
        <f>IF(Data!C390="","",Data!C390)</f>
        <v/>
      </c>
      <c r="T390" s="25" t="str">
        <f t="shared" si="56"/>
        <v/>
      </c>
    </row>
    <row r="391" spans="9:20" ht="14.45" customHeight="1" x14ac:dyDescent="0.4">
      <c r="I391" s="30" t="str">
        <f>IF(Data!C391="","",Data!C391)</f>
        <v/>
      </c>
      <c r="T391" s="25" t="str">
        <f t="shared" si="56"/>
        <v/>
      </c>
    </row>
    <row r="392" spans="9:20" ht="14.45" customHeight="1" x14ac:dyDescent="0.4">
      <c r="I392" s="30" t="str">
        <f>IF(Data!C392="","",Data!C392)</f>
        <v/>
      </c>
      <c r="T392" s="25" t="str">
        <f t="shared" si="56"/>
        <v/>
      </c>
    </row>
    <row r="393" spans="9:20" ht="14.45" customHeight="1" x14ac:dyDescent="0.4">
      <c r="I393" s="30" t="str">
        <f>IF(Data!C393="","",Data!C393)</f>
        <v/>
      </c>
      <c r="T393" s="25" t="str">
        <f t="shared" si="56"/>
        <v/>
      </c>
    </row>
    <row r="394" spans="9:20" ht="14.45" customHeight="1" x14ac:dyDescent="0.4">
      <c r="I394" s="30" t="str">
        <f>IF(Data!C394="","",Data!C394)</f>
        <v/>
      </c>
      <c r="T394" s="25" t="str">
        <f t="shared" si="56"/>
        <v/>
      </c>
    </row>
    <row r="395" spans="9:20" ht="14.45" customHeight="1" x14ac:dyDescent="0.4">
      <c r="I395" s="30" t="str">
        <f>IF(Data!C395="","",Data!C395)</f>
        <v/>
      </c>
      <c r="T395" s="25" t="str">
        <f t="shared" si="56"/>
        <v/>
      </c>
    </row>
    <row r="396" spans="9:20" ht="14.45" customHeight="1" x14ac:dyDescent="0.4">
      <c r="I396" s="30" t="str">
        <f>IF(Data!C396="","",Data!C396)</f>
        <v/>
      </c>
      <c r="T396" s="25" t="str">
        <f t="shared" si="56"/>
        <v/>
      </c>
    </row>
    <row r="397" spans="9:20" ht="14.45" customHeight="1" x14ac:dyDescent="0.4">
      <c r="I397" s="30" t="str">
        <f>IF(Data!C397="","",Data!C397)</f>
        <v/>
      </c>
      <c r="T397" s="25" t="str">
        <f t="shared" si="56"/>
        <v/>
      </c>
    </row>
    <row r="398" spans="9:20" ht="14.45" customHeight="1" x14ac:dyDescent="0.4">
      <c r="I398" s="30" t="str">
        <f>IF(Data!C398="","",Data!C398)</f>
        <v/>
      </c>
      <c r="T398" s="25" t="str">
        <f t="shared" si="56"/>
        <v/>
      </c>
    </row>
    <row r="399" spans="9:20" ht="14.45" customHeight="1" x14ac:dyDescent="0.4">
      <c r="I399" s="30" t="str">
        <f>IF(Data!C399="","",Data!C399)</f>
        <v/>
      </c>
      <c r="T399" s="25" t="str">
        <f t="shared" si="56"/>
        <v/>
      </c>
    </row>
    <row r="400" spans="9:20" ht="14.45" customHeight="1" x14ac:dyDescent="0.4">
      <c r="I400" s="30" t="str">
        <f>IF(Data!C400="","",Data!C400)</f>
        <v/>
      </c>
      <c r="T400" s="25" t="str">
        <f t="shared" si="56"/>
        <v/>
      </c>
    </row>
    <row r="401" spans="9:20" ht="14.45" customHeight="1" x14ac:dyDescent="0.4">
      <c r="I401" s="30" t="str">
        <f>IF(Data!C401="","",Data!C401)</f>
        <v/>
      </c>
      <c r="T401" s="25" t="str">
        <f t="shared" si="56"/>
        <v/>
      </c>
    </row>
    <row r="402" spans="9:20" ht="14.45" customHeight="1" x14ac:dyDescent="0.4">
      <c r="I402" s="30" t="str">
        <f>IF(Data!C402="","",Data!C402)</f>
        <v/>
      </c>
      <c r="T402" s="25" t="str">
        <f t="shared" si="56"/>
        <v/>
      </c>
    </row>
    <row r="403" spans="9:20" ht="14.45" customHeight="1" x14ac:dyDescent="0.4">
      <c r="I403" s="30" t="str">
        <f>IF(Data!C403="","",Data!C403)</f>
        <v/>
      </c>
      <c r="T403" s="25" t="str">
        <f t="shared" si="56"/>
        <v/>
      </c>
    </row>
    <row r="404" spans="9:20" ht="14.45" customHeight="1" x14ac:dyDescent="0.4">
      <c r="I404" s="30" t="str">
        <f>IF(Data!C404="","",Data!C404)</f>
        <v/>
      </c>
      <c r="T404" s="25" t="str">
        <f t="shared" si="56"/>
        <v/>
      </c>
    </row>
    <row r="405" spans="9:20" ht="14.45" customHeight="1" x14ac:dyDescent="0.4">
      <c r="I405" s="30" t="str">
        <f>IF(Data!C405="","",Data!C405)</f>
        <v/>
      </c>
      <c r="T405" s="25" t="str">
        <f t="shared" si="56"/>
        <v/>
      </c>
    </row>
    <row r="406" spans="9:20" ht="14.45" customHeight="1" x14ac:dyDescent="0.4">
      <c r="I406" s="30" t="str">
        <f>IF(Data!C406="","",Data!C406)</f>
        <v/>
      </c>
      <c r="T406" s="25" t="str">
        <f t="shared" si="56"/>
        <v/>
      </c>
    </row>
    <row r="407" spans="9:20" ht="14.45" customHeight="1" x14ac:dyDescent="0.4">
      <c r="I407" s="30" t="str">
        <f>IF(Data!C407="","",Data!C407)</f>
        <v/>
      </c>
      <c r="T407" s="25" t="str">
        <f t="shared" si="56"/>
        <v/>
      </c>
    </row>
    <row r="408" spans="9:20" ht="14.45" customHeight="1" x14ac:dyDescent="0.4">
      <c r="I408" s="30" t="str">
        <f>IF(Data!C408="","",Data!C408)</f>
        <v/>
      </c>
      <c r="T408" s="25" t="str">
        <f t="shared" si="56"/>
        <v/>
      </c>
    </row>
    <row r="409" spans="9:20" ht="14.45" customHeight="1" x14ac:dyDescent="0.4">
      <c r="I409" s="30" t="str">
        <f>IF(Data!C409="","",Data!C409)</f>
        <v/>
      </c>
      <c r="T409" s="25" t="str">
        <f t="shared" si="56"/>
        <v/>
      </c>
    </row>
    <row r="410" spans="9:20" ht="14.45" customHeight="1" x14ac:dyDescent="0.4">
      <c r="I410" s="30" t="str">
        <f>IF(Data!C410="","",Data!C410)</f>
        <v/>
      </c>
      <c r="T410" s="25" t="str">
        <f t="shared" si="56"/>
        <v/>
      </c>
    </row>
    <row r="411" spans="9:20" ht="14.45" customHeight="1" x14ac:dyDescent="0.4">
      <c r="I411" s="30" t="str">
        <f>IF(Data!C411="","",Data!C411)</f>
        <v/>
      </c>
      <c r="T411" s="25" t="str">
        <f t="shared" si="56"/>
        <v/>
      </c>
    </row>
    <row r="412" spans="9:20" ht="14.45" customHeight="1" x14ac:dyDescent="0.4">
      <c r="I412" s="30" t="str">
        <f>IF(Data!C412="","",Data!C412)</f>
        <v/>
      </c>
      <c r="T412" s="25" t="str">
        <f t="shared" si="56"/>
        <v/>
      </c>
    </row>
    <row r="413" spans="9:20" ht="14.45" customHeight="1" x14ac:dyDescent="0.4">
      <c r="I413" s="30" t="str">
        <f>IF(Data!C413="","",Data!C413)</f>
        <v/>
      </c>
      <c r="T413" s="25" t="str">
        <f t="shared" si="56"/>
        <v/>
      </c>
    </row>
    <row r="414" spans="9:20" ht="14.45" customHeight="1" x14ac:dyDescent="0.4">
      <c r="I414" s="30" t="str">
        <f>IF(Data!C414="","",Data!C414)</f>
        <v/>
      </c>
      <c r="T414" s="25" t="str">
        <f t="shared" si="56"/>
        <v/>
      </c>
    </row>
    <row r="415" spans="9:20" ht="14.45" customHeight="1" x14ac:dyDescent="0.4">
      <c r="I415" s="30" t="str">
        <f>IF(Data!C415="","",Data!C415)</f>
        <v/>
      </c>
      <c r="T415" s="25" t="str">
        <f t="shared" si="56"/>
        <v/>
      </c>
    </row>
    <row r="416" spans="9:20" ht="14.45" customHeight="1" x14ac:dyDescent="0.4">
      <c r="I416" s="30" t="str">
        <f>IF(Data!C416="","",Data!C416)</f>
        <v/>
      </c>
      <c r="T416" s="25" t="str">
        <f t="shared" si="56"/>
        <v/>
      </c>
    </row>
    <row r="417" spans="9:20" ht="14.45" customHeight="1" x14ac:dyDescent="0.4">
      <c r="I417" s="30" t="str">
        <f>IF(Data!C417="","",Data!C417)</f>
        <v/>
      </c>
      <c r="T417" s="25" t="str">
        <f t="shared" si="56"/>
        <v/>
      </c>
    </row>
    <row r="418" spans="9:20" ht="14.45" customHeight="1" x14ac:dyDescent="0.4">
      <c r="I418" s="30" t="str">
        <f>IF(Data!C418="","",Data!C418)</f>
        <v/>
      </c>
      <c r="T418" s="25" t="str">
        <f t="shared" si="56"/>
        <v/>
      </c>
    </row>
    <row r="419" spans="9:20" ht="14.45" customHeight="1" x14ac:dyDescent="0.4">
      <c r="I419" s="30" t="str">
        <f>IF(Data!C419="","",Data!C419)</f>
        <v/>
      </c>
      <c r="T419" s="25" t="str">
        <f t="shared" si="56"/>
        <v/>
      </c>
    </row>
    <row r="420" spans="9:20" ht="14.45" customHeight="1" x14ac:dyDescent="0.4">
      <c r="I420" s="30" t="str">
        <f>IF(Data!C420="","",Data!C420)</f>
        <v/>
      </c>
      <c r="T420" s="25" t="str">
        <f t="shared" si="56"/>
        <v/>
      </c>
    </row>
    <row r="421" spans="9:20" ht="14.45" customHeight="1" x14ac:dyDescent="0.4">
      <c r="I421" s="30" t="str">
        <f>IF(Data!C421="","",Data!C421)</f>
        <v/>
      </c>
      <c r="T421" s="25" t="str">
        <f t="shared" si="56"/>
        <v/>
      </c>
    </row>
    <row r="422" spans="9:20" ht="14.45" customHeight="1" x14ac:dyDescent="0.4">
      <c r="I422" s="30" t="str">
        <f>IF(Data!C422="","",Data!C422)</f>
        <v/>
      </c>
      <c r="T422" s="25" t="str">
        <f t="shared" si="56"/>
        <v/>
      </c>
    </row>
    <row r="423" spans="9:20" ht="14.45" customHeight="1" x14ac:dyDescent="0.4">
      <c r="I423" s="30" t="str">
        <f>IF(Data!C423="","",Data!C423)</f>
        <v/>
      </c>
      <c r="T423" s="25" t="str">
        <f t="shared" si="56"/>
        <v/>
      </c>
    </row>
    <row r="424" spans="9:20" ht="14.45" customHeight="1" x14ac:dyDescent="0.4">
      <c r="I424" s="30" t="str">
        <f>IF(Data!C424="","",Data!C424)</f>
        <v/>
      </c>
      <c r="T424" s="25" t="str">
        <f t="shared" si="56"/>
        <v/>
      </c>
    </row>
    <row r="425" spans="9:20" ht="14.45" customHeight="1" x14ac:dyDescent="0.4">
      <c r="I425" s="30" t="str">
        <f>IF(Data!C425="","",Data!C425)</f>
        <v/>
      </c>
      <c r="T425" s="25" t="str">
        <f t="shared" si="56"/>
        <v/>
      </c>
    </row>
    <row r="426" spans="9:20" ht="14.45" customHeight="1" x14ac:dyDescent="0.4">
      <c r="I426" s="30" t="str">
        <f>IF(Data!C426="","",Data!C426)</f>
        <v/>
      </c>
      <c r="T426" s="25" t="str">
        <f t="shared" si="56"/>
        <v/>
      </c>
    </row>
    <row r="427" spans="9:20" ht="14.45" customHeight="1" x14ac:dyDescent="0.4">
      <c r="I427" s="30" t="str">
        <f>IF(Data!C427="","",Data!C427)</f>
        <v/>
      </c>
      <c r="T427" s="25" t="str">
        <f t="shared" si="56"/>
        <v/>
      </c>
    </row>
    <row r="428" spans="9:20" ht="14.45" customHeight="1" x14ac:dyDescent="0.4">
      <c r="I428" s="30" t="str">
        <f>IF(Data!C428="","",Data!C428)</f>
        <v/>
      </c>
      <c r="T428" s="25" t="str">
        <f t="shared" si="56"/>
        <v/>
      </c>
    </row>
    <row r="429" spans="9:20" ht="14.45" customHeight="1" x14ac:dyDescent="0.4">
      <c r="I429" s="30" t="str">
        <f>IF(Data!C429="","",Data!C429)</f>
        <v/>
      </c>
      <c r="T429" s="25" t="str">
        <f t="shared" si="56"/>
        <v/>
      </c>
    </row>
    <row r="430" spans="9:20" ht="14.45" customHeight="1" x14ac:dyDescent="0.4">
      <c r="I430" s="30" t="str">
        <f>IF(Data!C430="","",Data!C430)</f>
        <v/>
      </c>
      <c r="T430" s="25" t="str">
        <f t="shared" si="56"/>
        <v/>
      </c>
    </row>
    <row r="431" spans="9:20" ht="14.45" customHeight="1" x14ac:dyDescent="0.4">
      <c r="I431" s="30" t="str">
        <f>IF(Data!C431="","",Data!C431)</f>
        <v/>
      </c>
      <c r="T431" s="25" t="str">
        <f t="shared" si="56"/>
        <v/>
      </c>
    </row>
    <row r="432" spans="9:20" ht="14.45" customHeight="1" x14ac:dyDescent="0.4">
      <c r="I432" s="30" t="str">
        <f>IF(Data!C432="","",Data!C432)</f>
        <v/>
      </c>
      <c r="T432" s="25" t="str">
        <f t="shared" si="56"/>
        <v/>
      </c>
    </row>
    <row r="433" spans="9:20" ht="14.45" customHeight="1" x14ac:dyDescent="0.4">
      <c r="I433" s="30" t="str">
        <f>IF(Data!C433="","",Data!C433)</f>
        <v/>
      </c>
      <c r="T433" s="25" t="str">
        <f t="shared" si="56"/>
        <v/>
      </c>
    </row>
    <row r="434" spans="9:20" ht="14.45" customHeight="1" x14ac:dyDescent="0.4">
      <c r="I434" s="30" t="str">
        <f>IF(Data!C434="","",Data!C434)</f>
        <v/>
      </c>
      <c r="T434" s="25" t="str">
        <f t="shared" si="56"/>
        <v/>
      </c>
    </row>
    <row r="435" spans="9:20" ht="14.45" customHeight="1" x14ac:dyDescent="0.4">
      <c r="I435" s="30" t="str">
        <f>IF(Data!C435="","",Data!C435)</f>
        <v/>
      </c>
      <c r="T435" s="25" t="str">
        <f t="shared" si="56"/>
        <v/>
      </c>
    </row>
    <row r="436" spans="9:20" ht="14.45" customHeight="1" x14ac:dyDescent="0.4">
      <c r="I436" s="30" t="str">
        <f>IF(Data!C436="","",Data!C436)</f>
        <v/>
      </c>
      <c r="T436" s="25" t="str">
        <f t="shared" si="56"/>
        <v/>
      </c>
    </row>
    <row r="437" spans="9:20" ht="14.45" customHeight="1" x14ac:dyDescent="0.4">
      <c r="I437" s="30" t="str">
        <f>IF(Data!C437="","",Data!C437)</f>
        <v/>
      </c>
      <c r="T437" s="25" t="str">
        <f t="shared" si="56"/>
        <v/>
      </c>
    </row>
    <row r="438" spans="9:20" ht="14.45" customHeight="1" x14ac:dyDescent="0.4">
      <c r="I438" s="30" t="str">
        <f>IF(Data!C438="","",Data!C438)</f>
        <v/>
      </c>
      <c r="T438" s="25" t="str">
        <f t="shared" si="56"/>
        <v/>
      </c>
    </row>
    <row r="439" spans="9:20" ht="14.45" customHeight="1" x14ac:dyDescent="0.4">
      <c r="I439" s="30" t="str">
        <f>IF(Data!C439="","",Data!C439)</f>
        <v/>
      </c>
      <c r="T439" s="25" t="str">
        <f t="shared" si="56"/>
        <v/>
      </c>
    </row>
    <row r="440" spans="9:20" ht="14.45" customHeight="1" x14ac:dyDescent="0.4">
      <c r="I440" s="30" t="str">
        <f>IF(Data!C440="","",Data!C440)</f>
        <v/>
      </c>
      <c r="T440" s="25" t="str">
        <f t="shared" si="56"/>
        <v/>
      </c>
    </row>
    <row r="441" spans="9:20" ht="14.45" customHeight="1" x14ac:dyDescent="0.4">
      <c r="I441" s="30" t="str">
        <f>IF(Data!C441="","",Data!C441)</f>
        <v/>
      </c>
      <c r="T441" s="25" t="str">
        <f t="shared" si="56"/>
        <v/>
      </c>
    </row>
    <row r="442" spans="9:20" ht="14.45" customHeight="1" x14ac:dyDescent="0.4">
      <c r="I442" s="30" t="str">
        <f>IF(Data!C442="","",Data!C442)</f>
        <v/>
      </c>
      <c r="T442" s="25" t="str">
        <f t="shared" si="56"/>
        <v/>
      </c>
    </row>
    <row r="443" spans="9:20" ht="14.45" customHeight="1" x14ac:dyDescent="0.4">
      <c r="I443" s="30" t="str">
        <f>IF(Data!C443="","",Data!C443)</f>
        <v/>
      </c>
      <c r="T443" s="25" t="str">
        <f t="shared" si="56"/>
        <v/>
      </c>
    </row>
    <row r="444" spans="9:20" ht="14.45" customHeight="1" x14ac:dyDescent="0.4">
      <c r="I444" s="30" t="str">
        <f>IF(Data!C444="","",Data!C444)</f>
        <v/>
      </c>
      <c r="T444" s="25" t="str">
        <f t="shared" si="56"/>
        <v/>
      </c>
    </row>
    <row r="445" spans="9:20" ht="14.45" customHeight="1" x14ac:dyDescent="0.4">
      <c r="I445" s="30" t="str">
        <f>IF(Data!C445="","",Data!C445)</f>
        <v/>
      </c>
      <c r="T445" s="25" t="str">
        <f t="shared" si="56"/>
        <v/>
      </c>
    </row>
    <row r="446" spans="9:20" ht="14.45" customHeight="1" x14ac:dyDescent="0.4">
      <c r="I446" s="30" t="str">
        <f>IF(Data!C446="","",Data!C446)</f>
        <v/>
      </c>
      <c r="T446" s="25" t="str">
        <f t="shared" si="56"/>
        <v/>
      </c>
    </row>
    <row r="447" spans="9:20" ht="14.45" customHeight="1" x14ac:dyDescent="0.4">
      <c r="I447" s="30" t="str">
        <f>IF(Data!C447="","",Data!C447)</f>
        <v/>
      </c>
      <c r="T447" s="25" t="str">
        <f t="shared" si="56"/>
        <v/>
      </c>
    </row>
    <row r="448" spans="9:20" ht="14.45" customHeight="1" x14ac:dyDescent="0.4">
      <c r="I448" s="30" t="str">
        <f>IF(Data!C448="","",Data!C448)</f>
        <v/>
      </c>
      <c r="T448" s="25" t="str">
        <f t="shared" si="56"/>
        <v/>
      </c>
    </row>
    <row r="449" spans="9:20" ht="14.45" customHeight="1" x14ac:dyDescent="0.4">
      <c r="I449" s="30" t="str">
        <f>IF(Data!C449="","",Data!C449)</f>
        <v/>
      </c>
      <c r="T449" s="25" t="str">
        <f t="shared" si="56"/>
        <v/>
      </c>
    </row>
    <row r="450" spans="9:20" ht="14.45" customHeight="1" x14ac:dyDescent="0.4">
      <c r="I450" s="30" t="str">
        <f>IF(Data!C450="","",Data!C450)</f>
        <v/>
      </c>
      <c r="T450" s="25" t="str">
        <f t="shared" si="56"/>
        <v/>
      </c>
    </row>
    <row r="451" spans="9:20" ht="14.45" customHeight="1" x14ac:dyDescent="0.4">
      <c r="I451" s="30" t="str">
        <f>IF(Data!C451="","",Data!C451)</f>
        <v/>
      </c>
      <c r="T451" s="25" t="str">
        <f t="shared" si="56"/>
        <v/>
      </c>
    </row>
    <row r="452" spans="9:20" ht="14.45" customHeight="1" x14ac:dyDescent="0.4">
      <c r="I452" s="30" t="str">
        <f>IF(Data!C452="","",Data!C452)</f>
        <v/>
      </c>
      <c r="T452" s="25" t="str">
        <f t="shared" ref="T452:T461" si="57">IF(I452="","",IF(R452&gt;4,"เตือน",""))</f>
        <v/>
      </c>
    </row>
    <row r="453" spans="9:20" ht="14.45" customHeight="1" x14ac:dyDescent="0.4">
      <c r="I453" s="30" t="str">
        <f>IF(Data!C453="","",Data!C453)</f>
        <v/>
      </c>
      <c r="T453" s="25" t="str">
        <f t="shared" si="57"/>
        <v/>
      </c>
    </row>
    <row r="454" spans="9:20" ht="14.45" customHeight="1" x14ac:dyDescent="0.4">
      <c r="I454" s="30" t="str">
        <f>IF(Data!C454="","",Data!C454)</f>
        <v/>
      </c>
      <c r="T454" s="25" t="str">
        <f t="shared" si="57"/>
        <v/>
      </c>
    </row>
    <row r="455" spans="9:20" ht="14.45" customHeight="1" x14ac:dyDescent="0.4">
      <c r="I455" s="30" t="str">
        <f>IF(Data!C455="","",Data!C455)</f>
        <v/>
      </c>
      <c r="T455" s="25" t="str">
        <f t="shared" si="57"/>
        <v/>
      </c>
    </row>
    <row r="456" spans="9:20" ht="14.45" customHeight="1" x14ac:dyDescent="0.4">
      <c r="I456" s="30" t="str">
        <f>IF(Data!C456="","",Data!C456)</f>
        <v/>
      </c>
      <c r="T456" s="25" t="str">
        <f t="shared" si="57"/>
        <v/>
      </c>
    </row>
    <row r="457" spans="9:20" ht="14.45" customHeight="1" x14ac:dyDescent="0.4">
      <c r="I457" s="30" t="str">
        <f>IF(Data!C457="","",Data!C457)</f>
        <v/>
      </c>
      <c r="T457" s="25" t="str">
        <f t="shared" si="57"/>
        <v/>
      </c>
    </row>
    <row r="458" spans="9:20" ht="14.45" customHeight="1" x14ac:dyDescent="0.4">
      <c r="I458" s="30" t="str">
        <f>IF(Data!C458="","",Data!C458)</f>
        <v/>
      </c>
      <c r="T458" s="25" t="str">
        <f t="shared" si="57"/>
        <v/>
      </c>
    </row>
    <row r="459" spans="9:20" ht="14.45" customHeight="1" x14ac:dyDescent="0.4">
      <c r="I459" s="30" t="str">
        <f>IF(Data!C459="","",Data!C459)</f>
        <v/>
      </c>
      <c r="T459" s="25" t="str">
        <f t="shared" si="57"/>
        <v/>
      </c>
    </row>
    <row r="460" spans="9:20" ht="14.45" customHeight="1" x14ac:dyDescent="0.4">
      <c r="I460" s="30" t="str">
        <f>IF(Data!C460="","",Data!C460)</f>
        <v/>
      </c>
      <c r="T460" s="25" t="str">
        <f t="shared" si="57"/>
        <v/>
      </c>
    </row>
    <row r="461" spans="9:20" ht="14.45" customHeight="1" x14ac:dyDescent="0.4">
      <c r="I461" s="30" t="str">
        <f>IF(Data!C461="","",Data!C461)</f>
        <v/>
      </c>
      <c r="T461" s="25" t="str">
        <f t="shared" si="57"/>
        <v/>
      </c>
    </row>
    <row r="462" spans="9:20" ht="14.45" customHeight="1" x14ac:dyDescent="0.4">
      <c r="I462" s="30" t="str">
        <f>IF(Data!C462="","",Data!C462)</f>
        <v/>
      </c>
      <c r="T462" s="25" t="str">
        <f t="shared" ref="T462:T479" si="58">IF(R462&gt;4,"เตือน","")</f>
        <v/>
      </c>
    </row>
    <row r="463" spans="9:20" ht="14.45" customHeight="1" x14ac:dyDescent="0.4">
      <c r="I463" s="30" t="str">
        <f>IF(Data!C463="","",Data!C463)</f>
        <v/>
      </c>
      <c r="T463" s="25" t="str">
        <f t="shared" si="58"/>
        <v/>
      </c>
    </row>
    <row r="464" spans="9:20" ht="14.45" customHeight="1" x14ac:dyDescent="0.4">
      <c r="I464" s="30" t="str">
        <f>IF(Data!C464="","",Data!C464)</f>
        <v/>
      </c>
      <c r="T464" s="25" t="str">
        <f t="shared" si="58"/>
        <v/>
      </c>
    </row>
    <row r="465" spans="9:20" ht="14.45" customHeight="1" x14ac:dyDescent="0.4">
      <c r="I465" s="30" t="str">
        <f>IF(Data!C465="","",Data!C465)</f>
        <v/>
      </c>
      <c r="T465" s="25" t="str">
        <f t="shared" si="58"/>
        <v/>
      </c>
    </row>
    <row r="466" spans="9:20" ht="14.45" customHeight="1" x14ac:dyDescent="0.4">
      <c r="I466" s="30" t="str">
        <f>IF(Data!C466="","",Data!C466)</f>
        <v/>
      </c>
      <c r="T466" s="25" t="str">
        <f t="shared" si="58"/>
        <v/>
      </c>
    </row>
    <row r="467" spans="9:20" ht="14.45" customHeight="1" x14ac:dyDescent="0.4">
      <c r="I467" s="30" t="str">
        <f>IF(Data!C467="","",Data!C467)</f>
        <v/>
      </c>
      <c r="T467" s="25" t="str">
        <f t="shared" si="58"/>
        <v/>
      </c>
    </row>
    <row r="468" spans="9:20" ht="14.45" customHeight="1" x14ac:dyDescent="0.4">
      <c r="I468" s="30" t="str">
        <f>IF(Data!C468="","",Data!C468)</f>
        <v/>
      </c>
      <c r="T468" s="25" t="str">
        <f t="shared" si="58"/>
        <v/>
      </c>
    </row>
    <row r="469" spans="9:20" ht="14.45" customHeight="1" x14ac:dyDescent="0.4">
      <c r="I469" s="30" t="str">
        <f>IF(Data!C469="","",Data!C469)</f>
        <v/>
      </c>
      <c r="T469" s="25" t="str">
        <f t="shared" si="58"/>
        <v/>
      </c>
    </row>
    <row r="470" spans="9:20" ht="14.45" customHeight="1" x14ac:dyDescent="0.4">
      <c r="I470" s="30" t="str">
        <f>IF(Data!C470="","",Data!C470)</f>
        <v/>
      </c>
      <c r="T470" s="25" t="str">
        <f t="shared" si="58"/>
        <v/>
      </c>
    </row>
    <row r="471" spans="9:20" ht="14.45" customHeight="1" x14ac:dyDescent="0.4">
      <c r="I471" s="30" t="str">
        <f>IF(Data!C471="","",Data!C471)</f>
        <v/>
      </c>
      <c r="T471" s="25" t="str">
        <f t="shared" si="58"/>
        <v/>
      </c>
    </row>
    <row r="472" spans="9:20" ht="14.45" customHeight="1" x14ac:dyDescent="0.4">
      <c r="I472" s="30" t="str">
        <f>IF(Data!C472="","",Data!C472)</f>
        <v/>
      </c>
      <c r="T472" s="25" t="str">
        <f t="shared" si="58"/>
        <v/>
      </c>
    </row>
    <row r="473" spans="9:20" ht="14.45" customHeight="1" x14ac:dyDescent="0.4">
      <c r="I473" s="30" t="str">
        <f>IF(Data!C473="","",Data!C473)</f>
        <v/>
      </c>
      <c r="T473" s="25" t="str">
        <f t="shared" si="58"/>
        <v/>
      </c>
    </row>
    <row r="474" spans="9:20" ht="14.45" customHeight="1" x14ac:dyDescent="0.4">
      <c r="I474" s="30" t="str">
        <f>IF(Data!C474="","",Data!C474)</f>
        <v/>
      </c>
      <c r="T474" s="25" t="str">
        <f t="shared" si="58"/>
        <v/>
      </c>
    </row>
    <row r="475" spans="9:20" ht="14.45" customHeight="1" x14ac:dyDescent="0.4">
      <c r="I475" s="30" t="str">
        <f>IF(Data!C475="","",Data!C475)</f>
        <v/>
      </c>
      <c r="T475" s="25" t="str">
        <f t="shared" si="58"/>
        <v/>
      </c>
    </row>
    <row r="476" spans="9:20" ht="14.45" customHeight="1" x14ac:dyDescent="0.4">
      <c r="I476" s="30" t="str">
        <f>IF(Data!C476="","",Data!C476)</f>
        <v/>
      </c>
      <c r="T476" s="25" t="str">
        <f t="shared" si="58"/>
        <v/>
      </c>
    </row>
    <row r="477" spans="9:20" ht="14.45" customHeight="1" x14ac:dyDescent="0.4">
      <c r="I477" s="30" t="str">
        <f>IF(Data!C477="","",Data!C477)</f>
        <v/>
      </c>
      <c r="T477" s="25" t="str">
        <f t="shared" si="58"/>
        <v/>
      </c>
    </row>
    <row r="478" spans="9:20" ht="14.45" customHeight="1" x14ac:dyDescent="0.4">
      <c r="I478" s="30" t="str">
        <f>IF(Data!C478="","",Data!C478)</f>
        <v/>
      </c>
      <c r="T478" s="25" t="str">
        <f t="shared" si="58"/>
        <v/>
      </c>
    </row>
    <row r="479" spans="9:20" ht="14.45" customHeight="1" x14ac:dyDescent="0.4">
      <c r="I479" s="30" t="str">
        <f>IF(Data!C479="","",Data!C479)</f>
        <v/>
      </c>
      <c r="T479" s="25" t="str">
        <f t="shared" si="58"/>
        <v/>
      </c>
    </row>
  </sheetData>
  <sheetProtection sheet="1" selectLockedCells="1"/>
  <mergeCells count="2">
    <mergeCell ref="I1:S1"/>
    <mergeCell ref="B1:G1"/>
  </mergeCells>
  <conditionalFormatting sqref="C3:C200 G3:G200">
    <cfRule type="expression" dxfId="5" priority="5">
      <formula>$B3&lt;&gt;""</formula>
    </cfRule>
  </conditionalFormatting>
  <conditionalFormatting sqref="I3:S3 I4:I479 J4:S299">
    <cfRule type="expression" dxfId="4" priority="4">
      <formula>$I3&lt;&gt;""</formula>
    </cfRule>
  </conditionalFormatting>
  <conditionalFormatting sqref="C3:C200 G3:G200">
    <cfRule type="expression" dxfId="3" priority="2">
      <formula>$B3&lt;&gt;""</formula>
    </cfRule>
  </conditionalFormatting>
  <conditionalFormatting sqref="B3:B200 D3:F200">
    <cfRule type="expression" dxfId="2" priority="1">
      <formula>$B3&lt;&gt;""</formula>
    </cfRule>
  </conditionalFormatting>
  <conditionalFormatting sqref="I3:T3 T4:T461 I4:I479 J4:S299">
    <cfRule type="expression" dxfId="1" priority="3">
      <formula>$R3&gt;4</formula>
    </cfRule>
  </conditionalFormatting>
  <dataValidations count="2">
    <dataValidation type="list" allowBlank="1" showInputMessage="1" showErrorMessage="1" sqref="D3:D200" xr:uid="{75BFADA1-C002-4014-81E0-E761837B5457}">
      <formula1>"ลาป่วย,ลากิจ,ลาคลอด,ลาอุปสมบท"</formula1>
    </dataValidation>
    <dataValidation type="list" allowBlank="1" showInputMessage="1" showErrorMessage="1" sqref="B3:B200" xr:uid="{9AEC0A8A-EB5C-43ED-B6AD-B916E79B8496}">
      <formula1>T_name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B201-021F-4365-9F73-1E9349497B27}">
  <sheetPr codeName="Sheet3"/>
  <dimension ref="A1:R76"/>
  <sheetViews>
    <sheetView showGridLines="0" zoomScaleNormal="100" workbookViewId="0">
      <selection activeCell="A46" sqref="A46"/>
    </sheetView>
  </sheetViews>
  <sheetFormatPr defaultColWidth="9" defaultRowHeight="24" x14ac:dyDescent="0.55000000000000004"/>
  <cols>
    <col min="1" max="1" width="3.875" style="1" customWidth="1"/>
    <col min="2" max="2" width="17.75" style="8" customWidth="1"/>
    <col min="3" max="3" width="9" style="1" customWidth="1"/>
    <col min="4" max="13" width="4.875" style="9" customWidth="1"/>
    <col min="14" max="14" width="6.25" style="9" customWidth="1"/>
    <col min="15" max="15" width="7" style="9" customWidth="1"/>
    <col min="16" max="16" width="8.375" style="1" customWidth="1"/>
    <col min="17" max="17" width="9" style="1"/>
    <col min="18" max="18" width="9.625" style="1" customWidth="1"/>
    <col min="19" max="16384" width="9" style="1"/>
  </cols>
  <sheetData>
    <row r="1" spans="1:18" x14ac:dyDescent="0.55000000000000004">
      <c r="A1" s="97" t="str">
        <f>"แบบสรุปวันลา มาสาย ขาดราชการ ของข้าราชการครูและบุคลากรทางการศึกษา"&amp;Data!I1</f>
        <v>แบบสรุปวันลา มาสาย ขาดราชการ ของข้าราชการครูและบุคลากรทางการศึกษาโรงเรียนธาตุทองอำนวยวิทย์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x14ac:dyDescent="0.55000000000000004">
      <c r="A2" s="98" t="str">
        <f>"รอบ"&amp;Data!I2&amp;"  ("&amp;Data!K2&amp;")"</f>
        <v>รอบครึ่งปีแรก  (1 ตุลาคม  2563 ถึง 31 มีนาคม 2564)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8" s="14" customFormat="1" ht="8.25" customHeight="1" x14ac:dyDescent="0.55000000000000004">
      <c r="A3" s="13"/>
      <c r="B3" s="13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3"/>
    </row>
    <row r="4" spans="1:18" s="2" customFormat="1" ht="20.100000000000001" customHeight="1" x14ac:dyDescent="0.2">
      <c r="A4" s="99" t="s">
        <v>16</v>
      </c>
      <c r="B4" s="101" t="s">
        <v>17</v>
      </c>
      <c r="C4" s="99" t="s">
        <v>1</v>
      </c>
      <c r="D4" s="103" t="s">
        <v>5</v>
      </c>
      <c r="E4" s="103"/>
      <c r="F4" s="103" t="s">
        <v>4</v>
      </c>
      <c r="G4" s="103"/>
      <c r="H4" s="104" t="s">
        <v>6</v>
      </c>
      <c r="I4" s="105"/>
      <c r="J4" s="104" t="s">
        <v>7</v>
      </c>
      <c r="K4" s="105"/>
      <c r="L4" s="103" t="s">
        <v>18</v>
      </c>
      <c r="M4" s="103"/>
      <c r="N4" s="106" t="s">
        <v>19</v>
      </c>
      <c r="O4" s="108" t="s">
        <v>20</v>
      </c>
      <c r="P4" s="99" t="s">
        <v>21</v>
      </c>
    </row>
    <row r="5" spans="1:18" s="4" customFormat="1" ht="20.100000000000001" customHeight="1" x14ac:dyDescent="0.2">
      <c r="A5" s="100"/>
      <c r="B5" s="102"/>
      <c r="C5" s="100"/>
      <c r="D5" s="3" t="s">
        <v>22</v>
      </c>
      <c r="E5" s="3" t="s">
        <v>8</v>
      </c>
      <c r="F5" s="3" t="s">
        <v>22</v>
      </c>
      <c r="G5" s="3" t="s">
        <v>8</v>
      </c>
      <c r="H5" s="3" t="s">
        <v>22</v>
      </c>
      <c r="I5" s="3" t="s">
        <v>8</v>
      </c>
      <c r="J5" s="3" t="s">
        <v>22</v>
      </c>
      <c r="K5" s="3" t="s">
        <v>8</v>
      </c>
      <c r="L5" s="3" t="s">
        <v>22</v>
      </c>
      <c r="M5" s="3" t="s">
        <v>8</v>
      </c>
      <c r="N5" s="107"/>
      <c r="O5" s="109"/>
      <c r="P5" s="100"/>
    </row>
    <row r="6" spans="1:18" s="4" customFormat="1" ht="21" customHeight="1" x14ac:dyDescent="0.2">
      <c r="A6" s="5">
        <f>IF(B6="","",SUBTOTAL(3,$B$6:B6))</f>
        <v>1</v>
      </c>
      <c r="B6" s="6" t="str">
        <f>IF(Data!C3="","",Data!C3)</f>
        <v xml:space="preserve">นายตัวอย่าง 1 สกุลดี 1  </v>
      </c>
      <c r="C6" s="7" t="str">
        <f>IF(Data!D3="","",Data!D3)</f>
        <v>ผอ.สถานศึกษา</v>
      </c>
      <c r="D6" s="12">
        <f>IF($B6="","",Work!J3)</f>
        <v>0</v>
      </c>
      <c r="E6" s="12">
        <f>IF($B6="","",Work!K3)</f>
        <v>0</v>
      </c>
      <c r="F6" s="12">
        <f>IF($B6="","",Work!L3)</f>
        <v>0</v>
      </c>
      <c r="G6" s="12">
        <f>IF($B6="","",Work!M3)</f>
        <v>0</v>
      </c>
      <c r="H6" s="12">
        <f>IF($B6="","",Work!N3)</f>
        <v>0</v>
      </c>
      <c r="I6" s="12">
        <f>IF($B6="","",Work!O3)</f>
        <v>0</v>
      </c>
      <c r="J6" s="12">
        <f>IF($B6="","",Work!P3)</f>
        <v>0</v>
      </c>
      <c r="K6" s="12">
        <f>IF($B6="","",Work!Q3)</f>
        <v>0</v>
      </c>
      <c r="L6" s="12">
        <f>IF($B6="","",SUM(D6,F6,H6,J6))</f>
        <v>0</v>
      </c>
      <c r="M6" s="12">
        <f>IF($B6="","",SUM(E6,G6,I6,K6))</f>
        <v>0</v>
      </c>
      <c r="N6" s="12" t="str">
        <f>IF(Data!E3="","",Data!E3)</f>
        <v/>
      </c>
      <c r="O6" s="12" t="str">
        <f>IF(Data!F3="","",Data!F3)</f>
        <v/>
      </c>
      <c r="P6" s="22"/>
      <c r="R6" s="11"/>
    </row>
    <row r="7" spans="1:18" s="4" customFormat="1" ht="21" customHeight="1" x14ac:dyDescent="0.2">
      <c r="A7" s="5">
        <f>IF(B7="","",SUBTOTAL(3,$B$6:B7))</f>
        <v>2</v>
      </c>
      <c r="B7" s="6" t="str">
        <f>IF(Data!C4="","",Data!C4)</f>
        <v>นายตัวอย่าง 1 สกุลดี 2</v>
      </c>
      <c r="C7" s="7" t="str">
        <f>IF(Data!D4="","",Data!D4)</f>
        <v>รองผอ.สถานศึกษา</v>
      </c>
      <c r="D7" s="12">
        <f>IF($B7="","",Work!J4)</f>
        <v>0</v>
      </c>
      <c r="E7" s="12">
        <f>IF($B7="","",Work!K4)</f>
        <v>0</v>
      </c>
      <c r="F7" s="12">
        <f>IF($B7="","",Work!L4)</f>
        <v>2</v>
      </c>
      <c r="G7" s="12">
        <f>IF($B7="","",Work!M4)</f>
        <v>2</v>
      </c>
      <c r="H7" s="12">
        <f>IF($B7="","",Work!N4)</f>
        <v>0</v>
      </c>
      <c r="I7" s="12">
        <f>IF($B7="","",Work!O4)</f>
        <v>0</v>
      </c>
      <c r="J7" s="12">
        <f>IF($B7="","",Work!P4)</f>
        <v>0</v>
      </c>
      <c r="K7" s="12">
        <f>IF($B7="","",Work!Q4)</f>
        <v>0</v>
      </c>
      <c r="L7" s="12">
        <f t="shared" ref="L7:L35" si="0">IF($B7="","",SUM(D7,F7,H7,J7))</f>
        <v>2</v>
      </c>
      <c r="M7" s="12">
        <f t="shared" ref="M7:M35" si="1">IF($B7="","",SUM(E7,G7,I7,K7))</f>
        <v>2</v>
      </c>
      <c r="N7" s="12" t="str">
        <f>IF(Data!E4="","",Data!E4)</f>
        <v/>
      </c>
      <c r="O7" s="12" t="str">
        <f>IF(Data!F4="","",Data!F4)</f>
        <v/>
      </c>
      <c r="P7" s="22"/>
    </row>
    <row r="8" spans="1:18" s="4" customFormat="1" ht="21" customHeight="1" x14ac:dyDescent="0.2">
      <c r="A8" s="5">
        <f>IF(B8="","",SUBTOTAL(3,$B$6:B8))</f>
        <v>3</v>
      </c>
      <c r="B8" s="6" t="str">
        <f>IF(Data!C5="","",Data!C5)</f>
        <v>นายตัวอย่าง 1 สกุลดี 3</v>
      </c>
      <c r="C8" s="7" t="str">
        <f>IF(Data!D5="","",Data!D5)</f>
        <v>ครู</v>
      </c>
      <c r="D8" s="12">
        <f>IF($B8="","",Work!J5)</f>
        <v>0</v>
      </c>
      <c r="E8" s="12">
        <f>IF($B8="","",Work!K5)</f>
        <v>0</v>
      </c>
      <c r="F8" s="12">
        <f>IF($B8="","",Work!L5)</f>
        <v>1</v>
      </c>
      <c r="G8" s="12">
        <f>IF($B8="","",Work!M5)</f>
        <v>1</v>
      </c>
      <c r="H8" s="12">
        <f>IF($B8="","",Work!N5)</f>
        <v>0</v>
      </c>
      <c r="I8" s="12">
        <f>IF($B8="","",Work!O5)</f>
        <v>0</v>
      </c>
      <c r="J8" s="12">
        <f>IF($B8="","",Work!P5)</f>
        <v>0</v>
      </c>
      <c r="K8" s="12">
        <f>IF($B8="","",Work!Q5)</f>
        <v>0</v>
      </c>
      <c r="L8" s="12">
        <f t="shared" si="0"/>
        <v>1</v>
      </c>
      <c r="M8" s="12">
        <f t="shared" si="1"/>
        <v>1</v>
      </c>
      <c r="N8" s="12" t="str">
        <f>IF(Data!E5="","",Data!E5)</f>
        <v/>
      </c>
      <c r="O8" s="12" t="str">
        <f>IF(Data!F5="","",Data!F5)</f>
        <v/>
      </c>
      <c r="P8" s="22"/>
    </row>
    <row r="9" spans="1:18" s="4" customFormat="1" ht="21" customHeight="1" x14ac:dyDescent="0.2">
      <c r="A9" s="5">
        <f>IF(B9="","",SUBTOTAL(3,$B$6:B9))</f>
        <v>4</v>
      </c>
      <c r="B9" s="6" t="str">
        <f>IF(Data!C6="","",Data!C6)</f>
        <v>นายตัวอย่าง 1 สกุลดี 4</v>
      </c>
      <c r="C9" s="7" t="str">
        <f>IF(Data!D6="","",Data!D6)</f>
        <v>ครู</v>
      </c>
      <c r="D9" s="12">
        <f>IF($B9="","",Work!J6)</f>
        <v>0</v>
      </c>
      <c r="E9" s="12">
        <f>IF($B9="","",Work!K6)</f>
        <v>0</v>
      </c>
      <c r="F9" s="12">
        <f>IF($B9="","",Work!L6)</f>
        <v>1</v>
      </c>
      <c r="G9" s="12">
        <f>IF($B9="","",Work!M6)</f>
        <v>1</v>
      </c>
      <c r="H9" s="12">
        <f>IF($B9="","",Work!N6)</f>
        <v>0</v>
      </c>
      <c r="I9" s="12">
        <f>IF($B9="","",Work!O6)</f>
        <v>0</v>
      </c>
      <c r="J9" s="12">
        <f>IF($B9="","",Work!P6)</f>
        <v>0</v>
      </c>
      <c r="K9" s="12">
        <f>IF($B9="","",Work!Q6)</f>
        <v>0</v>
      </c>
      <c r="L9" s="12">
        <f t="shared" si="0"/>
        <v>1</v>
      </c>
      <c r="M9" s="12">
        <f t="shared" si="1"/>
        <v>1</v>
      </c>
      <c r="N9" s="12" t="str">
        <f>IF(Data!E6="","",Data!E6)</f>
        <v/>
      </c>
      <c r="O9" s="12" t="str">
        <f>IF(Data!F6="","",Data!F6)</f>
        <v/>
      </c>
      <c r="P9" s="22"/>
    </row>
    <row r="10" spans="1:18" s="4" customFormat="1" ht="21" customHeight="1" x14ac:dyDescent="0.2">
      <c r="A10" s="5">
        <f>IF(B10="","",SUBTOTAL(3,$B$6:B10))</f>
        <v>5</v>
      </c>
      <c r="B10" s="6" t="str">
        <f>IF(Data!C7="","",Data!C7)</f>
        <v>นายตัวอย่าง 1 สกุลดี 5</v>
      </c>
      <c r="C10" s="7" t="str">
        <f>IF(Data!D7="","",Data!D7)</f>
        <v>ครู</v>
      </c>
      <c r="D10" s="12">
        <f>IF($B10="","",Work!J7)</f>
        <v>0</v>
      </c>
      <c r="E10" s="12">
        <f>IF($B10="","",Work!K7)</f>
        <v>0</v>
      </c>
      <c r="F10" s="12">
        <f>IF($B10="","",Work!L7)</f>
        <v>0</v>
      </c>
      <c r="G10" s="12">
        <f>IF($B10="","",Work!M7)</f>
        <v>0</v>
      </c>
      <c r="H10" s="12">
        <f>IF($B10="","",Work!N7)</f>
        <v>0</v>
      </c>
      <c r="I10" s="12">
        <f>IF($B10="","",Work!O7)</f>
        <v>0</v>
      </c>
      <c r="J10" s="12">
        <f>IF($B10="","",Work!P7)</f>
        <v>0</v>
      </c>
      <c r="K10" s="12">
        <f>IF($B10="","",Work!Q7)</f>
        <v>0</v>
      </c>
      <c r="L10" s="12">
        <f t="shared" si="0"/>
        <v>0</v>
      </c>
      <c r="M10" s="12">
        <f t="shared" si="1"/>
        <v>0</v>
      </c>
      <c r="N10" s="12" t="str">
        <f>IF(Data!E7="","",Data!E7)</f>
        <v/>
      </c>
      <c r="O10" s="12" t="str">
        <f>IF(Data!F7="","",Data!F7)</f>
        <v/>
      </c>
      <c r="P10" s="22"/>
    </row>
    <row r="11" spans="1:18" s="4" customFormat="1" ht="21" customHeight="1" x14ac:dyDescent="0.2">
      <c r="A11" s="5">
        <f>IF(B11="","",SUBTOTAL(3,$B$6:B11))</f>
        <v>6</v>
      </c>
      <c r="B11" s="6" t="str">
        <f>IF(Data!C8="","",Data!C8)</f>
        <v>นายตัวอย่าง 1 สกุลดี 6</v>
      </c>
      <c r="C11" s="7" t="str">
        <f>IF(Data!D8="","",Data!D8)</f>
        <v>ครู</v>
      </c>
      <c r="D11" s="12">
        <f>IF($B11="","",Work!J8)</f>
        <v>0</v>
      </c>
      <c r="E11" s="12">
        <f>IF($B11="","",Work!K8)</f>
        <v>0</v>
      </c>
      <c r="F11" s="12">
        <f>IF($B11="","",Work!L8)</f>
        <v>0</v>
      </c>
      <c r="G11" s="12">
        <f>IF($B11="","",Work!M8)</f>
        <v>0</v>
      </c>
      <c r="H11" s="12">
        <f>IF($B11="","",Work!N8)</f>
        <v>0</v>
      </c>
      <c r="I11" s="12">
        <f>IF($B11="","",Work!O8)</f>
        <v>0</v>
      </c>
      <c r="J11" s="12">
        <f>IF($B11="","",Work!P8)</f>
        <v>0</v>
      </c>
      <c r="K11" s="12">
        <f>IF($B11="","",Work!Q8)</f>
        <v>0</v>
      </c>
      <c r="L11" s="12">
        <f t="shared" si="0"/>
        <v>0</v>
      </c>
      <c r="M11" s="12">
        <f t="shared" si="1"/>
        <v>0</v>
      </c>
      <c r="N11" s="12" t="str">
        <f>IF(Data!E8="","",Data!E8)</f>
        <v/>
      </c>
      <c r="O11" s="12" t="str">
        <f>IF(Data!F8="","",Data!F8)</f>
        <v/>
      </c>
      <c r="P11" s="22"/>
    </row>
    <row r="12" spans="1:18" s="4" customFormat="1" ht="21" customHeight="1" x14ac:dyDescent="0.2">
      <c r="A12" s="5">
        <f>IF(B12="","",SUBTOTAL(3,$B$6:B12))</f>
        <v>7</v>
      </c>
      <c r="B12" s="6" t="str">
        <f>IF(Data!C9="","",Data!C9)</f>
        <v>นายตัวอย่าง 1 สกุลดี 7</v>
      </c>
      <c r="C12" s="7" t="str">
        <f>IF(Data!D9="","",Data!D9)</f>
        <v>ครู</v>
      </c>
      <c r="D12" s="12">
        <f>IF($B12="","",Work!J9)</f>
        <v>1</v>
      </c>
      <c r="E12" s="12">
        <f>IF($B12="","",Work!K9)</f>
        <v>1</v>
      </c>
      <c r="F12" s="12">
        <f>IF($B12="","",Work!L9)</f>
        <v>0</v>
      </c>
      <c r="G12" s="12">
        <f>IF($B12="","",Work!M9)</f>
        <v>0</v>
      </c>
      <c r="H12" s="12">
        <f>IF($B12="","",Work!N9)</f>
        <v>0</v>
      </c>
      <c r="I12" s="12">
        <f>IF($B12="","",Work!O9)</f>
        <v>0</v>
      </c>
      <c r="J12" s="12">
        <f>IF($B12="","",Work!P9)</f>
        <v>0</v>
      </c>
      <c r="K12" s="12">
        <f>IF($B12="","",Work!Q9)</f>
        <v>0</v>
      </c>
      <c r="L12" s="12">
        <f t="shared" si="0"/>
        <v>1</v>
      </c>
      <c r="M12" s="12">
        <f t="shared" si="1"/>
        <v>1</v>
      </c>
      <c r="N12" s="12" t="str">
        <f>IF(Data!E9="","",Data!E9)</f>
        <v/>
      </c>
      <c r="O12" s="12" t="str">
        <f>IF(Data!F9="","",Data!F9)</f>
        <v/>
      </c>
      <c r="P12" s="22"/>
    </row>
    <row r="13" spans="1:18" s="4" customFormat="1" ht="21" customHeight="1" x14ac:dyDescent="0.2">
      <c r="A13" s="5">
        <f>IF(B13="","",SUBTOTAL(3,$B$6:B13))</f>
        <v>8</v>
      </c>
      <c r="B13" s="6" t="str">
        <f>IF(Data!C10="","",Data!C10)</f>
        <v>นายตัวอย่าง 1 สกุลดี 8</v>
      </c>
      <c r="C13" s="7" t="str">
        <f>IF(Data!D10="","",Data!D10)</f>
        <v>ครู</v>
      </c>
      <c r="D13" s="12">
        <f>IF($B13="","",Work!J10)</f>
        <v>0</v>
      </c>
      <c r="E13" s="12">
        <f>IF($B13="","",Work!K10)</f>
        <v>0</v>
      </c>
      <c r="F13" s="12">
        <f>IF($B13="","",Work!L10)</f>
        <v>0</v>
      </c>
      <c r="G13" s="12">
        <f>IF($B13="","",Work!M10)</f>
        <v>0</v>
      </c>
      <c r="H13" s="12">
        <f>IF($B13="","",Work!N10)</f>
        <v>0</v>
      </c>
      <c r="I13" s="12">
        <f>IF($B13="","",Work!O10)</f>
        <v>0</v>
      </c>
      <c r="J13" s="12">
        <f>IF($B13="","",Work!P10)</f>
        <v>0</v>
      </c>
      <c r="K13" s="12">
        <f>IF($B13="","",Work!Q10)</f>
        <v>0</v>
      </c>
      <c r="L13" s="12">
        <f t="shared" si="0"/>
        <v>0</v>
      </c>
      <c r="M13" s="12">
        <f t="shared" si="1"/>
        <v>0</v>
      </c>
      <c r="N13" s="12" t="str">
        <f>IF(Data!E10="","",Data!E10)</f>
        <v/>
      </c>
      <c r="O13" s="12" t="str">
        <f>IF(Data!F10="","",Data!F10)</f>
        <v/>
      </c>
      <c r="P13" s="22"/>
    </row>
    <row r="14" spans="1:18" s="4" customFormat="1" ht="21" customHeight="1" x14ac:dyDescent="0.2">
      <c r="A14" s="5">
        <f>IF(B14="","",SUBTOTAL(3,$B$6:B14))</f>
        <v>9</v>
      </c>
      <c r="B14" s="6" t="str">
        <f>IF(Data!C11="","",Data!C11)</f>
        <v>นายตัวอย่าง 1 สกุลดี 9</v>
      </c>
      <c r="C14" s="7" t="str">
        <f>IF(Data!D11="","",Data!D11)</f>
        <v>ครู</v>
      </c>
      <c r="D14" s="12">
        <f>IF($B14="","",Work!J11)</f>
        <v>0</v>
      </c>
      <c r="E14" s="12">
        <f>IF($B14="","",Work!K11)</f>
        <v>0</v>
      </c>
      <c r="F14" s="12">
        <f>IF($B14="","",Work!L11)</f>
        <v>0</v>
      </c>
      <c r="G14" s="12">
        <f>IF($B14="","",Work!M11)</f>
        <v>0</v>
      </c>
      <c r="H14" s="12">
        <f>IF($B14="","",Work!N11)</f>
        <v>0</v>
      </c>
      <c r="I14" s="12">
        <f>IF($B14="","",Work!O11)</f>
        <v>0</v>
      </c>
      <c r="J14" s="12">
        <f>IF($B14="","",Work!P11)</f>
        <v>0</v>
      </c>
      <c r="K14" s="12">
        <f>IF($B14="","",Work!Q11)</f>
        <v>0</v>
      </c>
      <c r="L14" s="12">
        <f t="shared" si="0"/>
        <v>0</v>
      </c>
      <c r="M14" s="12">
        <f t="shared" si="1"/>
        <v>0</v>
      </c>
      <c r="N14" s="12" t="str">
        <f>IF(Data!E11="","",Data!E11)</f>
        <v/>
      </c>
      <c r="O14" s="12" t="str">
        <f>IF(Data!F11="","",Data!F11)</f>
        <v/>
      </c>
      <c r="P14" s="22"/>
    </row>
    <row r="15" spans="1:18" s="4" customFormat="1" ht="21" customHeight="1" x14ac:dyDescent="0.2">
      <c r="A15" s="5">
        <f>IF(B15="","",SUBTOTAL(3,$B$6:B15))</f>
        <v>10</v>
      </c>
      <c r="B15" s="6" t="str">
        <f>IF(Data!C12="","",Data!C12)</f>
        <v>นายตัวอย่าง 1 สกุลดี 10</v>
      </c>
      <c r="C15" s="7" t="str">
        <f>IF(Data!D12="","",Data!D12)</f>
        <v>ครู</v>
      </c>
      <c r="D15" s="12">
        <f>IF($B15="","",Work!J12)</f>
        <v>0</v>
      </c>
      <c r="E15" s="12">
        <f>IF($B15="","",Work!K12)</f>
        <v>0</v>
      </c>
      <c r="F15" s="12">
        <f>IF($B15="","",Work!L12)</f>
        <v>0</v>
      </c>
      <c r="G15" s="12">
        <f>IF($B15="","",Work!M12)</f>
        <v>0</v>
      </c>
      <c r="H15" s="12">
        <f>IF($B15="","",Work!N12)</f>
        <v>0</v>
      </c>
      <c r="I15" s="12">
        <f>IF($B15="","",Work!O12)</f>
        <v>0</v>
      </c>
      <c r="J15" s="12">
        <f>IF($B15="","",Work!P12)</f>
        <v>0</v>
      </c>
      <c r="K15" s="12">
        <f>IF($B15="","",Work!Q12)</f>
        <v>0</v>
      </c>
      <c r="L15" s="12">
        <f t="shared" si="0"/>
        <v>0</v>
      </c>
      <c r="M15" s="12">
        <f t="shared" si="1"/>
        <v>0</v>
      </c>
      <c r="N15" s="12" t="str">
        <f>IF(Data!E12="","",Data!E12)</f>
        <v/>
      </c>
      <c r="O15" s="12" t="str">
        <f>IF(Data!F12="","",Data!F12)</f>
        <v/>
      </c>
      <c r="P15" s="22"/>
    </row>
    <row r="16" spans="1:18" s="4" customFormat="1" ht="21" customHeight="1" x14ac:dyDescent="0.2">
      <c r="A16" s="5">
        <f>IF(B16="","",SUBTOTAL(3,$B$6:B16))</f>
        <v>11</v>
      </c>
      <c r="B16" s="6" t="str">
        <f>IF(Data!C13="","",Data!C13)</f>
        <v>นายตัวอย่าง 1 สกุลดี 11</v>
      </c>
      <c r="C16" s="7" t="str">
        <f>IF(Data!D13="","",Data!D13)</f>
        <v>ครู</v>
      </c>
      <c r="D16" s="12">
        <f>IF($B16="","",Work!J13)</f>
        <v>0</v>
      </c>
      <c r="E16" s="12">
        <f>IF($B16="","",Work!K13)</f>
        <v>0</v>
      </c>
      <c r="F16" s="12">
        <f>IF($B16="","",Work!L13)</f>
        <v>0</v>
      </c>
      <c r="G16" s="12">
        <f>IF($B16="","",Work!M13)</f>
        <v>0</v>
      </c>
      <c r="H16" s="12">
        <f>IF($B16="","",Work!N13)</f>
        <v>0</v>
      </c>
      <c r="I16" s="12">
        <f>IF($B16="","",Work!O13)</f>
        <v>0</v>
      </c>
      <c r="J16" s="12">
        <f>IF($B16="","",Work!P13)</f>
        <v>0</v>
      </c>
      <c r="K16" s="12">
        <f>IF($B16="","",Work!Q13)</f>
        <v>0</v>
      </c>
      <c r="L16" s="12">
        <f t="shared" si="0"/>
        <v>0</v>
      </c>
      <c r="M16" s="12">
        <f t="shared" si="1"/>
        <v>0</v>
      </c>
      <c r="N16" s="12" t="str">
        <f>IF(Data!E13="","",Data!E13)</f>
        <v/>
      </c>
      <c r="O16" s="12" t="str">
        <f>IF(Data!F13="","",Data!F13)</f>
        <v/>
      </c>
      <c r="P16" s="22"/>
    </row>
    <row r="17" spans="1:16" s="4" customFormat="1" ht="21" customHeight="1" x14ac:dyDescent="0.2">
      <c r="A17" s="5">
        <f>IF(B17="","",SUBTOTAL(3,$B$6:B17))</f>
        <v>12</v>
      </c>
      <c r="B17" s="6" t="str">
        <f>IF(Data!C14="","",Data!C14)</f>
        <v>นายตัวอย่าง 1 สกุลดี 12</v>
      </c>
      <c r="C17" s="7" t="str">
        <f>IF(Data!D14="","",Data!D14)</f>
        <v>ครู</v>
      </c>
      <c r="D17" s="12">
        <f>IF($B17="","",Work!J14)</f>
        <v>0</v>
      </c>
      <c r="E17" s="12">
        <f>IF($B17="","",Work!K14)</f>
        <v>0</v>
      </c>
      <c r="F17" s="12">
        <f>IF($B17="","",Work!L14)</f>
        <v>0</v>
      </c>
      <c r="G17" s="12">
        <f>IF($B17="","",Work!M14)</f>
        <v>0</v>
      </c>
      <c r="H17" s="12">
        <f>IF($B17="","",Work!N14)</f>
        <v>0</v>
      </c>
      <c r="I17" s="12">
        <f>IF($B17="","",Work!O14)</f>
        <v>0</v>
      </c>
      <c r="J17" s="12">
        <f>IF($B17="","",Work!P14)</f>
        <v>0</v>
      </c>
      <c r="K17" s="12">
        <f>IF($B17="","",Work!Q14)</f>
        <v>0</v>
      </c>
      <c r="L17" s="12">
        <f t="shared" si="0"/>
        <v>0</v>
      </c>
      <c r="M17" s="12">
        <f t="shared" si="1"/>
        <v>0</v>
      </c>
      <c r="N17" s="12" t="str">
        <f>IF(Data!E14="","",Data!E14)</f>
        <v/>
      </c>
      <c r="O17" s="12" t="str">
        <f>IF(Data!F14="","",Data!F14)</f>
        <v/>
      </c>
      <c r="P17" s="22"/>
    </row>
    <row r="18" spans="1:16" s="4" customFormat="1" ht="21" customHeight="1" x14ac:dyDescent="0.2">
      <c r="A18" s="5">
        <f>IF(B18="","",SUBTOTAL(3,$B$6:B18))</f>
        <v>13</v>
      </c>
      <c r="B18" s="6" t="str">
        <f>IF(Data!C15="","",Data!C15)</f>
        <v>นางตัวอย่าง 2 สกุลดี 1</v>
      </c>
      <c r="C18" s="7" t="str">
        <f>IF(Data!D15="","",Data!D15)</f>
        <v>ครู</v>
      </c>
      <c r="D18" s="12">
        <f>IF($B18="","",Work!J15)</f>
        <v>0</v>
      </c>
      <c r="E18" s="12">
        <f>IF($B18="","",Work!K15)</f>
        <v>0</v>
      </c>
      <c r="F18" s="12">
        <f>IF($B18="","",Work!L15)</f>
        <v>0</v>
      </c>
      <c r="G18" s="12">
        <f>IF($B18="","",Work!M15)</f>
        <v>0</v>
      </c>
      <c r="H18" s="12">
        <f>IF($B18="","",Work!N15)</f>
        <v>1</v>
      </c>
      <c r="I18" s="12">
        <f>IF($B18="","",Work!O15)</f>
        <v>31</v>
      </c>
      <c r="J18" s="12">
        <f>IF($B18="","",Work!P15)</f>
        <v>0</v>
      </c>
      <c r="K18" s="12">
        <f>IF($B18="","",Work!Q15)</f>
        <v>0</v>
      </c>
      <c r="L18" s="12">
        <f t="shared" si="0"/>
        <v>1</v>
      </c>
      <c r="M18" s="12">
        <f t="shared" si="1"/>
        <v>31</v>
      </c>
      <c r="N18" s="12" t="str">
        <f>IF(Data!E15="","",Data!E15)</f>
        <v/>
      </c>
      <c r="O18" s="12" t="str">
        <f>IF(Data!F15="","",Data!F15)</f>
        <v/>
      </c>
      <c r="P18" s="22"/>
    </row>
    <row r="19" spans="1:16" s="4" customFormat="1" ht="21" customHeight="1" x14ac:dyDescent="0.2">
      <c r="A19" s="5">
        <f>IF(B19="","",SUBTOTAL(3,$B$6:B19))</f>
        <v>14</v>
      </c>
      <c r="B19" s="6" t="str">
        <f>IF(Data!C16="","",Data!C16)</f>
        <v>นายตัวอย่าง 1 สกุลดี 14</v>
      </c>
      <c r="C19" s="7" t="str">
        <f>IF(Data!D16="","",Data!D16)</f>
        <v>ครู</v>
      </c>
      <c r="D19" s="12">
        <f>IF($B19="","",Work!J16)</f>
        <v>0</v>
      </c>
      <c r="E19" s="12">
        <f>IF($B19="","",Work!K16)</f>
        <v>0</v>
      </c>
      <c r="F19" s="12">
        <f>IF($B19="","",Work!L16)</f>
        <v>0</v>
      </c>
      <c r="G19" s="12">
        <f>IF($B19="","",Work!M16)</f>
        <v>0</v>
      </c>
      <c r="H19" s="12">
        <f>IF($B19="","",Work!N16)</f>
        <v>0</v>
      </c>
      <c r="I19" s="12">
        <f>IF($B19="","",Work!O16)</f>
        <v>0</v>
      </c>
      <c r="J19" s="12">
        <f>IF($B19="","",Work!P16)</f>
        <v>0</v>
      </c>
      <c r="K19" s="12">
        <f>IF($B19="","",Work!Q16)</f>
        <v>0</v>
      </c>
      <c r="L19" s="12">
        <f t="shared" si="0"/>
        <v>0</v>
      </c>
      <c r="M19" s="12">
        <f t="shared" si="1"/>
        <v>0</v>
      </c>
      <c r="N19" s="12" t="str">
        <f>IF(Data!E16="","",Data!E16)</f>
        <v/>
      </c>
      <c r="O19" s="12" t="str">
        <f>IF(Data!F16="","",Data!F16)</f>
        <v/>
      </c>
      <c r="P19" s="22"/>
    </row>
    <row r="20" spans="1:16" s="4" customFormat="1" ht="21" customHeight="1" x14ac:dyDescent="0.2">
      <c r="A20" s="5">
        <f>IF(B20="","",SUBTOTAL(3,$B$6:B20))</f>
        <v>15</v>
      </c>
      <c r="B20" s="6" t="str">
        <f>IF(Data!C17="","",Data!C17)</f>
        <v>นายตัวอย่าง 1 สกุลดี 15</v>
      </c>
      <c r="C20" s="7" t="str">
        <f>IF(Data!D17="","",Data!D17)</f>
        <v>ครู</v>
      </c>
      <c r="D20" s="12">
        <f>IF($B20="","",Work!J17)</f>
        <v>0</v>
      </c>
      <c r="E20" s="12">
        <f>IF($B20="","",Work!K17)</f>
        <v>0</v>
      </c>
      <c r="F20" s="12">
        <f>IF($B20="","",Work!L17)</f>
        <v>0</v>
      </c>
      <c r="G20" s="12">
        <f>IF($B20="","",Work!M17)</f>
        <v>0</v>
      </c>
      <c r="H20" s="12">
        <f>IF($B20="","",Work!N17)</f>
        <v>0</v>
      </c>
      <c r="I20" s="12">
        <f>IF($B20="","",Work!O17)</f>
        <v>0</v>
      </c>
      <c r="J20" s="12">
        <f>IF($B20="","",Work!P17)</f>
        <v>0</v>
      </c>
      <c r="K20" s="12">
        <f>IF($B20="","",Work!Q17)</f>
        <v>0</v>
      </c>
      <c r="L20" s="12">
        <f t="shared" si="0"/>
        <v>0</v>
      </c>
      <c r="M20" s="12">
        <f t="shared" si="1"/>
        <v>0</v>
      </c>
      <c r="N20" s="12" t="str">
        <f>IF(Data!E17="","",Data!E17)</f>
        <v/>
      </c>
      <c r="O20" s="12" t="str">
        <f>IF(Data!F17="","",Data!F17)</f>
        <v/>
      </c>
      <c r="P20" s="22"/>
    </row>
    <row r="21" spans="1:16" s="4" customFormat="1" ht="21" customHeight="1" x14ac:dyDescent="0.2">
      <c r="A21" s="5">
        <f>IF(B21="","",SUBTOTAL(3,$B$6:B21))</f>
        <v>16</v>
      </c>
      <c r="B21" s="6" t="str">
        <f>IF(Data!C18="","",Data!C18)</f>
        <v>นายตัวอย่าง 1 สกุลดี 16</v>
      </c>
      <c r="C21" s="7" t="str">
        <f>IF(Data!D18="","",Data!D18)</f>
        <v>ครู</v>
      </c>
      <c r="D21" s="12">
        <f>IF($B21="","",Work!J18)</f>
        <v>0</v>
      </c>
      <c r="E21" s="12">
        <f>IF($B21="","",Work!K18)</f>
        <v>0</v>
      </c>
      <c r="F21" s="12">
        <f>IF($B21="","",Work!L18)</f>
        <v>0</v>
      </c>
      <c r="G21" s="12">
        <f>IF($B21="","",Work!M18)</f>
        <v>0</v>
      </c>
      <c r="H21" s="12">
        <f>IF($B21="","",Work!N18)</f>
        <v>0</v>
      </c>
      <c r="I21" s="12">
        <f>IF($B21="","",Work!O18)</f>
        <v>0</v>
      </c>
      <c r="J21" s="12">
        <f>IF($B21="","",Work!P18)</f>
        <v>0</v>
      </c>
      <c r="K21" s="12">
        <f>IF($B21="","",Work!Q18)</f>
        <v>0</v>
      </c>
      <c r="L21" s="12">
        <f t="shared" si="0"/>
        <v>0</v>
      </c>
      <c r="M21" s="12">
        <f t="shared" si="1"/>
        <v>0</v>
      </c>
      <c r="N21" s="12" t="str">
        <f>IF(Data!E18="","",Data!E18)</f>
        <v/>
      </c>
      <c r="O21" s="12" t="str">
        <f>IF(Data!F18="","",Data!F18)</f>
        <v/>
      </c>
      <c r="P21" s="22"/>
    </row>
    <row r="22" spans="1:16" s="4" customFormat="1" ht="21" customHeight="1" x14ac:dyDescent="0.2">
      <c r="A22" s="5">
        <f>IF(B22="","",SUBTOTAL(3,$B$6:B22))</f>
        <v>17</v>
      </c>
      <c r="B22" s="6" t="str">
        <f>IF(Data!C19="","",Data!C19)</f>
        <v>นายตัวอย่าง 1 สกุลดี 17</v>
      </c>
      <c r="C22" s="7" t="str">
        <f>IF(Data!D19="","",Data!D19)</f>
        <v>ครู</v>
      </c>
      <c r="D22" s="12">
        <f>IF($B22="","",Work!J19)</f>
        <v>0</v>
      </c>
      <c r="E22" s="12">
        <f>IF($B22="","",Work!K19)</f>
        <v>0</v>
      </c>
      <c r="F22" s="12">
        <f>IF($B22="","",Work!L19)</f>
        <v>0</v>
      </c>
      <c r="G22" s="12">
        <f>IF($B22="","",Work!M19)</f>
        <v>0</v>
      </c>
      <c r="H22" s="12">
        <f>IF($B22="","",Work!N19)</f>
        <v>0</v>
      </c>
      <c r="I22" s="12">
        <f>IF($B22="","",Work!O19)</f>
        <v>0</v>
      </c>
      <c r="J22" s="12">
        <f>IF($B22="","",Work!P19)</f>
        <v>0</v>
      </c>
      <c r="K22" s="12">
        <f>IF($B22="","",Work!Q19)</f>
        <v>0</v>
      </c>
      <c r="L22" s="12">
        <f t="shared" si="0"/>
        <v>0</v>
      </c>
      <c r="M22" s="12">
        <f t="shared" si="1"/>
        <v>0</v>
      </c>
      <c r="N22" s="12" t="str">
        <f>IF(Data!E19="","",Data!E19)</f>
        <v/>
      </c>
      <c r="O22" s="12" t="str">
        <f>IF(Data!F19="","",Data!F19)</f>
        <v/>
      </c>
      <c r="P22" s="22"/>
    </row>
    <row r="23" spans="1:16" s="4" customFormat="1" ht="21" customHeight="1" x14ac:dyDescent="0.2">
      <c r="A23" s="5">
        <f>IF(B23="","",SUBTOTAL(3,$B$6:B23))</f>
        <v>18</v>
      </c>
      <c r="B23" s="6" t="str">
        <f>IF(Data!C20="","",Data!C20)</f>
        <v>นายตัวอย่าง 1 สกุลดี 18</v>
      </c>
      <c r="C23" s="7" t="str">
        <f>IF(Data!D20="","",Data!D20)</f>
        <v>ครู</v>
      </c>
      <c r="D23" s="12">
        <f>IF($B23="","",Work!J20)</f>
        <v>0</v>
      </c>
      <c r="E23" s="12">
        <f>IF($B23="","",Work!K20)</f>
        <v>0</v>
      </c>
      <c r="F23" s="12">
        <f>IF($B23="","",Work!L20)</f>
        <v>0</v>
      </c>
      <c r="G23" s="12">
        <f>IF($B23="","",Work!M20)</f>
        <v>0</v>
      </c>
      <c r="H23" s="12">
        <f>IF($B23="","",Work!N20)</f>
        <v>0</v>
      </c>
      <c r="I23" s="12">
        <f>IF($B23="","",Work!O20)</f>
        <v>0</v>
      </c>
      <c r="J23" s="12">
        <f>IF($B23="","",Work!P20)</f>
        <v>0</v>
      </c>
      <c r="K23" s="12">
        <f>IF($B23="","",Work!Q20)</f>
        <v>0</v>
      </c>
      <c r="L23" s="12">
        <f t="shared" si="0"/>
        <v>0</v>
      </c>
      <c r="M23" s="12">
        <f t="shared" si="1"/>
        <v>0</v>
      </c>
      <c r="N23" s="12" t="str">
        <f>IF(Data!E20="","",Data!E20)</f>
        <v/>
      </c>
      <c r="O23" s="12" t="str">
        <f>IF(Data!F20="","",Data!F20)</f>
        <v/>
      </c>
      <c r="P23" s="22"/>
    </row>
    <row r="24" spans="1:16" s="4" customFormat="1" ht="21" customHeight="1" x14ac:dyDescent="0.2">
      <c r="A24" s="5">
        <f>IF(B24="","",SUBTOTAL(3,$B$6:B24))</f>
        <v>19</v>
      </c>
      <c r="B24" s="6" t="str">
        <f>IF(Data!C21="","",Data!C21)</f>
        <v>นายตัวอย่าง 1 สกุลดี 19</v>
      </c>
      <c r="C24" s="7" t="str">
        <f>IF(Data!D21="","",Data!D21)</f>
        <v>ครู</v>
      </c>
      <c r="D24" s="12">
        <f>IF($B24="","",Work!J21)</f>
        <v>0</v>
      </c>
      <c r="E24" s="12">
        <f>IF($B24="","",Work!K21)</f>
        <v>0</v>
      </c>
      <c r="F24" s="12">
        <f>IF($B24="","",Work!L21)</f>
        <v>0</v>
      </c>
      <c r="G24" s="12">
        <f>IF($B24="","",Work!M21)</f>
        <v>0</v>
      </c>
      <c r="H24" s="12">
        <f>IF($B24="","",Work!N21)</f>
        <v>0</v>
      </c>
      <c r="I24" s="12">
        <f>IF($B24="","",Work!O21)</f>
        <v>0</v>
      </c>
      <c r="J24" s="12">
        <f>IF($B24="","",Work!P21)</f>
        <v>0</v>
      </c>
      <c r="K24" s="12">
        <f>IF($B24="","",Work!Q21)</f>
        <v>0</v>
      </c>
      <c r="L24" s="12">
        <f t="shared" si="0"/>
        <v>0</v>
      </c>
      <c r="M24" s="12">
        <f t="shared" si="1"/>
        <v>0</v>
      </c>
      <c r="N24" s="12" t="str">
        <f>IF(Data!E21="","",Data!E21)</f>
        <v/>
      </c>
      <c r="O24" s="12" t="str">
        <f>IF(Data!F21="","",Data!F21)</f>
        <v/>
      </c>
      <c r="P24" s="22"/>
    </row>
    <row r="25" spans="1:16" s="4" customFormat="1" ht="21" customHeight="1" x14ac:dyDescent="0.2">
      <c r="A25" s="5">
        <f>IF(B25="","",SUBTOTAL(3,$B$6:B25))</f>
        <v>20</v>
      </c>
      <c r="B25" s="6" t="str">
        <f>IF(Data!C22="","",Data!C22)</f>
        <v>นายตัวอย่าง 1 สกุลดี 20</v>
      </c>
      <c r="C25" s="7" t="str">
        <f>IF(Data!D22="","",Data!D22)</f>
        <v>ครู</v>
      </c>
      <c r="D25" s="12">
        <f>IF($B25="","",Work!J22)</f>
        <v>0</v>
      </c>
      <c r="E25" s="12">
        <f>IF($B25="","",Work!K22)</f>
        <v>0</v>
      </c>
      <c r="F25" s="12">
        <f>IF($B25="","",Work!L22)</f>
        <v>0</v>
      </c>
      <c r="G25" s="12">
        <f>IF($B25="","",Work!M22)</f>
        <v>0</v>
      </c>
      <c r="H25" s="12">
        <f>IF($B25="","",Work!N22)</f>
        <v>0</v>
      </c>
      <c r="I25" s="12">
        <f>IF($B25="","",Work!O22)</f>
        <v>0</v>
      </c>
      <c r="J25" s="12">
        <f>IF($B25="","",Work!P22)</f>
        <v>0</v>
      </c>
      <c r="K25" s="12">
        <f>IF($B25="","",Work!Q22)</f>
        <v>0</v>
      </c>
      <c r="L25" s="12">
        <f t="shared" si="0"/>
        <v>0</v>
      </c>
      <c r="M25" s="12">
        <f t="shared" si="1"/>
        <v>0</v>
      </c>
      <c r="N25" s="12" t="str">
        <f>IF(Data!E22="","",Data!E22)</f>
        <v/>
      </c>
      <c r="O25" s="12" t="str">
        <f>IF(Data!F22="","",Data!F22)</f>
        <v/>
      </c>
      <c r="P25" s="22"/>
    </row>
    <row r="26" spans="1:16" s="4" customFormat="1" ht="21" customHeight="1" x14ac:dyDescent="0.2">
      <c r="A26" s="5">
        <f>IF(B26="","",SUBTOTAL(3,$B$6:B26))</f>
        <v>21</v>
      </c>
      <c r="B26" s="6" t="str">
        <f>IF(Data!C23="","",Data!C23)</f>
        <v>นายตัวอย่าง 1 สกุลดี 21</v>
      </c>
      <c r="C26" s="7" t="str">
        <f>IF(Data!D23="","",Data!D23)</f>
        <v>ครู</v>
      </c>
      <c r="D26" s="12">
        <f>IF($B26="","",Work!J23)</f>
        <v>0</v>
      </c>
      <c r="E26" s="12">
        <f>IF($B26="","",Work!K23)</f>
        <v>0</v>
      </c>
      <c r="F26" s="12">
        <f>IF($B26="","",Work!L23)</f>
        <v>0</v>
      </c>
      <c r="G26" s="12">
        <f>IF($B26="","",Work!M23)</f>
        <v>0</v>
      </c>
      <c r="H26" s="12">
        <f>IF($B26="","",Work!N23)</f>
        <v>0</v>
      </c>
      <c r="I26" s="12">
        <f>IF($B26="","",Work!O23)</f>
        <v>0</v>
      </c>
      <c r="J26" s="12">
        <f>IF($B26="","",Work!P23)</f>
        <v>0</v>
      </c>
      <c r="K26" s="12">
        <f>IF($B26="","",Work!Q23)</f>
        <v>0</v>
      </c>
      <c r="L26" s="12">
        <f t="shared" si="0"/>
        <v>0</v>
      </c>
      <c r="M26" s="12">
        <f t="shared" si="1"/>
        <v>0</v>
      </c>
      <c r="N26" s="12" t="str">
        <f>IF(Data!E23="","",Data!E23)</f>
        <v/>
      </c>
      <c r="O26" s="12" t="str">
        <f>IF(Data!F23="","",Data!F23)</f>
        <v/>
      </c>
      <c r="P26" s="22"/>
    </row>
    <row r="27" spans="1:16" s="4" customFormat="1" ht="21" customHeight="1" x14ac:dyDescent="0.2">
      <c r="A27" s="5">
        <f>IF(B27="","",SUBTOTAL(3,$B$6:B27))</f>
        <v>22</v>
      </c>
      <c r="B27" s="6" t="str">
        <f>IF(Data!C24="","",Data!C24)</f>
        <v>นายตัวอย่าง 1 สกุลดี 22</v>
      </c>
      <c r="C27" s="7" t="str">
        <f>IF(Data!D24="","",Data!D24)</f>
        <v>ครู</v>
      </c>
      <c r="D27" s="12">
        <f>IF($B27="","",Work!J24)</f>
        <v>0</v>
      </c>
      <c r="E27" s="12">
        <f>IF($B27="","",Work!K24)</f>
        <v>0</v>
      </c>
      <c r="F27" s="12">
        <f>IF($B27="","",Work!L24)</f>
        <v>0</v>
      </c>
      <c r="G27" s="12">
        <f>IF($B27="","",Work!M24)</f>
        <v>0</v>
      </c>
      <c r="H27" s="12">
        <f>IF($B27="","",Work!N24)</f>
        <v>0</v>
      </c>
      <c r="I27" s="12">
        <f>IF($B27="","",Work!O24)</f>
        <v>0</v>
      </c>
      <c r="J27" s="12">
        <f>IF($B27="","",Work!P24)</f>
        <v>0</v>
      </c>
      <c r="K27" s="12">
        <f>IF($B27="","",Work!Q24)</f>
        <v>0</v>
      </c>
      <c r="L27" s="12">
        <f t="shared" si="0"/>
        <v>0</v>
      </c>
      <c r="M27" s="12">
        <f t="shared" si="1"/>
        <v>0</v>
      </c>
      <c r="N27" s="12" t="str">
        <f>IF(Data!E24="","",Data!E24)</f>
        <v/>
      </c>
      <c r="O27" s="12" t="str">
        <f>IF(Data!F24="","",Data!F24)</f>
        <v/>
      </c>
      <c r="P27" s="22"/>
    </row>
    <row r="28" spans="1:16" s="4" customFormat="1" ht="21" customHeight="1" x14ac:dyDescent="0.2">
      <c r="A28" s="5">
        <f>IF(B28="","",SUBTOTAL(3,$B$6:B28))</f>
        <v>23</v>
      </c>
      <c r="B28" s="6" t="str">
        <f>IF(Data!C25="","",Data!C25)</f>
        <v>นายตัวอย่าง 1 สกุลดี 23</v>
      </c>
      <c r="C28" s="7" t="str">
        <f>IF(Data!D25="","",Data!D25)</f>
        <v>ครู</v>
      </c>
      <c r="D28" s="12">
        <f>IF($B28="","",Work!J25)</f>
        <v>1</v>
      </c>
      <c r="E28" s="12">
        <f>IF($B28="","",Work!K25)</f>
        <v>1</v>
      </c>
      <c r="F28" s="12">
        <f>IF($B28="","",Work!L25)</f>
        <v>0</v>
      </c>
      <c r="G28" s="12">
        <f>IF($B28="","",Work!M25)</f>
        <v>0</v>
      </c>
      <c r="H28" s="12">
        <f>IF($B28="","",Work!N25)</f>
        <v>0</v>
      </c>
      <c r="I28" s="12">
        <f>IF($B28="","",Work!O25)</f>
        <v>0</v>
      </c>
      <c r="J28" s="12">
        <f>IF($B28="","",Work!P25)</f>
        <v>0</v>
      </c>
      <c r="K28" s="12">
        <f>IF($B28="","",Work!Q25)</f>
        <v>0</v>
      </c>
      <c r="L28" s="12">
        <f t="shared" si="0"/>
        <v>1</v>
      </c>
      <c r="M28" s="12">
        <f t="shared" si="1"/>
        <v>1</v>
      </c>
      <c r="N28" s="12" t="str">
        <f>IF(Data!E25="","",Data!E25)</f>
        <v/>
      </c>
      <c r="O28" s="12" t="str">
        <f>IF(Data!F25="","",Data!F25)</f>
        <v/>
      </c>
      <c r="P28" s="22"/>
    </row>
    <row r="29" spans="1:16" s="4" customFormat="1" ht="21" customHeight="1" x14ac:dyDescent="0.2">
      <c r="A29" s="5">
        <f>IF(B29="","",SUBTOTAL(3,$B$6:B29))</f>
        <v>24</v>
      </c>
      <c r="B29" s="6" t="str">
        <f>IF(Data!C26="","",Data!C26)</f>
        <v>นายตัวอย่าง 1 สกุลดี 24</v>
      </c>
      <c r="C29" s="7" t="str">
        <f>IF(Data!D26="","",Data!D26)</f>
        <v>ครู</v>
      </c>
      <c r="D29" s="12">
        <f>IF($B29="","",Work!J26)</f>
        <v>0</v>
      </c>
      <c r="E29" s="12">
        <f>IF($B29="","",Work!K26)</f>
        <v>0</v>
      </c>
      <c r="F29" s="12">
        <f>IF($B29="","",Work!L26)</f>
        <v>0</v>
      </c>
      <c r="G29" s="12">
        <f>IF($B29="","",Work!M26)</f>
        <v>0</v>
      </c>
      <c r="H29" s="12">
        <f>IF($B29="","",Work!N26)</f>
        <v>0</v>
      </c>
      <c r="I29" s="12">
        <f>IF($B29="","",Work!O26)</f>
        <v>0</v>
      </c>
      <c r="J29" s="12">
        <f>IF($B29="","",Work!P26)</f>
        <v>0</v>
      </c>
      <c r="K29" s="12">
        <f>IF($B29="","",Work!Q26)</f>
        <v>0</v>
      </c>
      <c r="L29" s="12">
        <f t="shared" si="0"/>
        <v>0</v>
      </c>
      <c r="M29" s="12">
        <f t="shared" si="1"/>
        <v>0</v>
      </c>
      <c r="N29" s="12" t="str">
        <f>IF(Data!E26="","",Data!E26)</f>
        <v/>
      </c>
      <c r="O29" s="12" t="str">
        <f>IF(Data!F26="","",Data!F26)</f>
        <v/>
      </c>
      <c r="P29" s="22"/>
    </row>
    <row r="30" spans="1:16" s="4" customFormat="1" ht="21" customHeight="1" x14ac:dyDescent="0.2">
      <c r="A30" s="5">
        <f>IF(B30="","",SUBTOTAL(3,$B$6:B30))</f>
        <v>25</v>
      </c>
      <c r="B30" s="6" t="str">
        <f>IF(Data!C27="","",Data!C27)</f>
        <v>นายตัวอย่าง 1 สกุลดี 25</v>
      </c>
      <c r="C30" s="7" t="str">
        <f>IF(Data!D27="","",Data!D27)</f>
        <v>ครู</v>
      </c>
      <c r="D30" s="12">
        <f>IF($B30="","",Work!J27)</f>
        <v>0</v>
      </c>
      <c r="E30" s="12">
        <f>IF($B30="","",Work!K27)</f>
        <v>0</v>
      </c>
      <c r="F30" s="12">
        <f>IF($B30="","",Work!L27)</f>
        <v>0</v>
      </c>
      <c r="G30" s="12">
        <f>IF($B30="","",Work!M27)</f>
        <v>0</v>
      </c>
      <c r="H30" s="12">
        <f>IF($B30="","",Work!N27)</f>
        <v>0</v>
      </c>
      <c r="I30" s="12">
        <f>IF($B30="","",Work!O27)</f>
        <v>0</v>
      </c>
      <c r="J30" s="12">
        <f>IF($B30="","",Work!P27)</f>
        <v>0</v>
      </c>
      <c r="K30" s="12">
        <f>IF($B30="","",Work!Q27)</f>
        <v>0</v>
      </c>
      <c r="L30" s="12">
        <f t="shared" si="0"/>
        <v>0</v>
      </c>
      <c r="M30" s="12">
        <f t="shared" si="1"/>
        <v>0</v>
      </c>
      <c r="N30" s="12" t="str">
        <f>IF(Data!E27="","",Data!E27)</f>
        <v/>
      </c>
      <c r="O30" s="12" t="str">
        <f>IF(Data!F27="","",Data!F27)</f>
        <v/>
      </c>
      <c r="P30" s="22"/>
    </row>
    <row r="31" spans="1:16" s="4" customFormat="1" ht="21" customHeight="1" x14ac:dyDescent="0.2">
      <c r="A31" s="5">
        <f>IF(B31="","",SUBTOTAL(3,$B$6:B31))</f>
        <v>26</v>
      </c>
      <c r="B31" s="6" t="str">
        <f>IF(Data!C28="","",Data!C28)</f>
        <v>นายตัวอย่าง 1 สกุลดี 26</v>
      </c>
      <c r="C31" s="7" t="str">
        <f>IF(Data!D28="","",Data!D28)</f>
        <v>ครู</v>
      </c>
      <c r="D31" s="12">
        <f>IF($B31="","",Work!J28)</f>
        <v>0</v>
      </c>
      <c r="E31" s="12">
        <f>IF($B31="","",Work!K28)</f>
        <v>0</v>
      </c>
      <c r="F31" s="12">
        <f>IF($B31="","",Work!L28)</f>
        <v>0</v>
      </c>
      <c r="G31" s="12">
        <f>IF($B31="","",Work!M28)</f>
        <v>0</v>
      </c>
      <c r="H31" s="12">
        <f>IF($B31="","",Work!N28)</f>
        <v>0</v>
      </c>
      <c r="I31" s="12">
        <f>IF($B31="","",Work!O28)</f>
        <v>0</v>
      </c>
      <c r="J31" s="12">
        <f>IF($B31="","",Work!P28)</f>
        <v>0</v>
      </c>
      <c r="K31" s="12">
        <f>IF($B31="","",Work!Q28)</f>
        <v>0</v>
      </c>
      <c r="L31" s="12">
        <f t="shared" si="0"/>
        <v>0</v>
      </c>
      <c r="M31" s="12">
        <f t="shared" si="1"/>
        <v>0</v>
      </c>
      <c r="N31" s="12" t="str">
        <f>IF(Data!E28="","",Data!E28)</f>
        <v/>
      </c>
      <c r="O31" s="12" t="str">
        <f>IF(Data!F28="","",Data!F28)</f>
        <v/>
      </c>
      <c r="P31" s="22"/>
    </row>
    <row r="32" spans="1:16" ht="21" customHeight="1" x14ac:dyDescent="0.55000000000000004">
      <c r="A32" s="5">
        <f>IF(B32="","",SUBTOTAL(3,$B$6:B32))</f>
        <v>27</v>
      </c>
      <c r="B32" s="6" t="str">
        <f>IF(Data!C29="","",Data!C29)</f>
        <v>นายตัวอย่าง 1 สกุลดี 27</v>
      </c>
      <c r="C32" s="7" t="str">
        <f>IF(Data!D29="","",Data!D29)</f>
        <v>ครู</v>
      </c>
      <c r="D32" s="12">
        <f>IF($B32="","",Work!J29)</f>
        <v>0</v>
      </c>
      <c r="E32" s="12">
        <f>IF($B32="","",Work!K29)</f>
        <v>0</v>
      </c>
      <c r="F32" s="12">
        <f>IF($B32="","",Work!L29)</f>
        <v>0</v>
      </c>
      <c r="G32" s="12">
        <f>IF($B32="","",Work!M29)</f>
        <v>0</v>
      </c>
      <c r="H32" s="12">
        <f>IF($B32="","",Work!N29)</f>
        <v>0</v>
      </c>
      <c r="I32" s="12">
        <f>IF($B32="","",Work!O29)</f>
        <v>0</v>
      </c>
      <c r="J32" s="12">
        <f>IF($B32="","",Work!P29)</f>
        <v>0</v>
      </c>
      <c r="K32" s="12">
        <f>IF($B32="","",Work!Q29)</f>
        <v>0</v>
      </c>
      <c r="L32" s="12">
        <f t="shared" si="0"/>
        <v>0</v>
      </c>
      <c r="M32" s="12">
        <f t="shared" si="1"/>
        <v>0</v>
      </c>
      <c r="N32" s="12" t="str">
        <f>IF(Data!E29="","",Data!E29)</f>
        <v/>
      </c>
      <c r="O32" s="12" t="str">
        <f>IF(Data!F29="","",Data!F29)</f>
        <v/>
      </c>
      <c r="P32" s="22"/>
    </row>
    <row r="33" spans="1:16" ht="21" customHeight="1" x14ac:dyDescent="0.55000000000000004">
      <c r="A33" s="5">
        <f>IF(B33="","",SUBTOTAL(3,$B$6:B33))</f>
        <v>28</v>
      </c>
      <c r="B33" s="6" t="str">
        <f>IF(Data!C30="","",Data!C30)</f>
        <v>นายตัวอย่าง 1 สกุลดี 28</v>
      </c>
      <c r="C33" s="7" t="str">
        <f>IF(Data!D30="","",Data!D30)</f>
        <v>ครู</v>
      </c>
      <c r="D33" s="12">
        <f>IF($B33="","",Work!J30)</f>
        <v>0</v>
      </c>
      <c r="E33" s="12">
        <f>IF($B33="","",Work!K30)</f>
        <v>0</v>
      </c>
      <c r="F33" s="12">
        <f>IF($B33="","",Work!L30)</f>
        <v>0</v>
      </c>
      <c r="G33" s="12">
        <f>IF($B33="","",Work!M30)</f>
        <v>0</v>
      </c>
      <c r="H33" s="12">
        <f>IF($B33="","",Work!N30)</f>
        <v>0</v>
      </c>
      <c r="I33" s="12">
        <f>IF($B33="","",Work!O30)</f>
        <v>0</v>
      </c>
      <c r="J33" s="12">
        <f>IF($B33="","",Work!P30)</f>
        <v>0</v>
      </c>
      <c r="K33" s="12">
        <f>IF($B33="","",Work!Q30)</f>
        <v>0</v>
      </c>
      <c r="L33" s="12">
        <f t="shared" si="0"/>
        <v>0</v>
      </c>
      <c r="M33" s="12">
        <f t="shared" si="1"/>
        <v>0</v>
      </c>
      <c r="N33" s="12" t="str">
        <f>IF(Data!E30="","",Data!E30)</f>
        <v/>
      </c>
      <c r="O33" s="12" t="str">
        <f>IF(Data!F30="","",Data!F30)</f>
        <v/>
      </c>
      <c r="P33" s="22"/>
    </row>
    <row r="34" spans="1:16" ht="21" customHeight="1" x14ac:dyDescent="0.55000000000000004">
      <c r="A34" s="5">
        <f>IF(B34="","",SUBTOTAL(3,$B$6:B34))</f>
        <v>29</v>
      </c>
      <c r="B34" s="6" t="str">
        <f>IF(Data!C31="","",Data!C31)</f>
        <v>นายตัวอย่าง 1 สกุลดี 29</v>
      </c>
      <c r="C34" s="7" t="str">
        <f>IF(Data!D31="","",Data!D31)</f>
        <v>ครู</v>
      </c>
      <c r="D34" s="12">
        <f>IF($B34="","",Work!J31)</f>
        <v>0</v>
      </c>
      <c r="E34" s="12">
        <f>IF($B34="","",Work!K31)</f>
        <v>0</v>
      </c>
      <c r="F34" s="12">
        <f>IF($B34="","",Work!L31)</f>
        <v>0</v>
      </c>
      <c r="G34" s="12">
        <f>IF($B34="","",Work!M31)</f>
        <v>0</v>
      </c>
      <c r="H34" s="12">
        <f>IF($B34="","",Work!N31)</f>
        <v>0</v>
      </c>
      <c r="I34" s="12">
        <f>IF($B34="","",Work!O31)</f>
        <v>0</v>
      </c>
      <c r="J34" s="12">
        <f>IF($B34="","",Work!P31)</f>
        <v>0</v>
      </c>
      <c r="K34" s="12">
        <f>IF($B34="","",Work!Q31)</f>
        <v>0</v>
      </c>
      <c r="L34" s="12">
        <f t="shared" si="0"/>
        <v>0</v>
      </c>
      <c r="M34" s="12">
        <f t="shared" si="1"/>
        <v>0</v>
      </c>
      <c r="N34" s="12" t="str">
        <f>IF(Data!E31="","",Data!E31)</f>
        <v/>
      </c>
      <c r="O34" s="12" t="str">
        <f>IF(Data!F31="","",Data!F31)</f>
        <v/>
      </c>
      <c r="P34" s="22"/>
    </row>
    <row r="35" spans="1:16" ht="21" customHeight="1" x14ac:dyDescent="0.55000000000000004">
      <c r="A35" s="5">
        <f>IF(B35="","",SUBTOTAL(3,$B$6:B35))</f>
        <v>30</v>
      </c>
      <c r="B35" s="6" t="str">
        <f>IF(Data!C32="","",Data!C32)</f>
        <v>นายตัวอย่าง 1 สกุลดี 30</v>
      </c>
      <c r="C35" s="7" t="str">
        <f>IF(Data!D32="","",Data!D32)</f>
        <v>ครู</v>
      </c>
      <c r="D35" s="12">
        <f>IF($B35="","",Work!J32)</f>
        <v>0</v>
      </c>
      <c r="E35" s="12">
        <f>IF($B35="","",Work!K32)</f>
        <v>0</v>
      </c>
      <c r="F35" s="12">
        <f>IF($B35="","",Work!L32)</f>
        <v>0</v>
      </c>
      <c r="G35" s="12">
        <f>IF($B35="","",Work!M32)</f>
        <v>0</v>
      </c>
      <c r="H35" s="12">
        <f>IF($B35="","",Work!N32)</f>
        <v>0</v>
      </c>
      <c r="I35" s="12">
        <f>IF($B35="","",Work!O32)</f>
        <v>0</v>
      </c>
      <c r="J35" s="12">
        <f>IF($B35="","",Work!P32)</f>
        <v>0</v>
      </c>
      <c r="K35" s="12">
        <f>IF($B35="","",Work!Q32)</f>
        <v>0</v>
      </c>
      <c r="L35" s="12">
        <f t="shared" si="0"/>
        <v>0</v>
      </c>
      <c r="M35" s="12">
        <f t="shared" si="1"/>
        <v>0</v>
      </c>
      <c r="N35" s="12" t="str">
        <f>IF(Data!E32="","",Data!E32)</f>
        <v/>
      </c>
      <c r="O35" s="12" t="str">
        <f>IF(Data!F32="","",Data!F32)</f>
        <v/>
      </c>
      <c r="P35" s="22"/>
    </row>
    <row r="36" spans="1:16" ht="21" customHeight="1" x14ac:dyDescent="0.55000000000000004">
      <c r="A36" s="15"/>
      <c r="B36" s="1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3"/>
    </row>
    <row r="37" spans="1:16" ht="21" customHeight="1" x14ac:dyDescent="0.55000000000000004">
      <c r="A37" s="19"/>
      <c r="B37" s="20"/>
      <c r="C37" s="21"/>
      <c r="D37" s="19"/>
      <c r="E37" s="19"/>
      <c r="F37" s="19"/>
      <c r="G37" s="19"/>
      <c r="H37" s="19"/>
      <c r="I37" s="19"/>
      <c r="J37" s="110"/>
      <c r="K37" s="110"/>
      <c r="L37" s="110"/>
      <c r="M37" s="110"/>
      <c r="N37" s="110"/>
      <c r="O37" s="110"/>
      <c r="P37" s="24"/>
    </row>
    <row r="38" spans="1:16" ht="21" customHeight="1" x14ac:dyDescent="0.55000000000000004">
      <c r="J38" s="96" t="str">
        <f>"("&amp;Data!I4&amp;")"</f>
        <v>(นายตัวอย่าง 1 สกุลดี 1)</v>
      </c>
      <c r="K38" s="96"/>
      <c r="L38" s="96"/>
      <c r="M38" s="96"/>
      <c r="N38" s="96"/>
      <c r="O38" s="96"/>
    </row>
    <row r="39" spans="1:16" ht="21" customHeight="1" x14ac:dyDescent="0.55000000000000004">
      <c r="J39" s="96" t="s">
        <v>27</v>
      </c>
      <c r="K39" s="96"/>
      <c r="L39" s="96"/>
      <c r="M39" s="96"/>
      <c r="N39" s="96"/>
      <c r="O39" s="96"/>
    </row>
    <row r="40" spans="1:16" ht="21" customHeight="1" x14ac:dyDescent="0.55000000000000004">
      <c r="A40" s="97" t="str">
        <f>"แบบสรุปวันลา มาสาย ขาดราชการ ของข้าราชการครูและบุคลากรทางการศึกษา"&amp;Data!I1</f>
        <v>แบบสรุปวันลา มาสาย ขาดราชการ ของข้าราชการครูและบุคลากรทางการศึกษาโรงเรียนธาตุทองอำนวยวิทย์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21" customHeight="1" x14ac:dyDescent="0.55000000000000004">
      <c r="A41" s="98" t="str">
        <f>"รอบ"&amp;Data!I2&amp;"  ("&amp;Data!K2&amp;")"</f>
        <v>รอบครึ่งปีแรก  (1 ตุลาคม  2563 ถึง 31 มีนาคม 2564)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16" ht="8.25" customHeight="1" x14ac:dyDescent="0.55000000000000004">
      <c r="A42" s="13"/>
      <c r="B42" s="13"/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  <c r="O42" s="13"/>
      <c r="P42" s="13"/>
    </row>
    <row r="43" spans="1:16" ht="21" customHeight="1" x14ac:dyDescent="0.55000000000000004">
      <c r="A43" s="99" t="s">
        <v>16</v>
      </c>
      <c r="B43" s="101" t="s">
        <v>17</v>
      </c>
      <c r="C43" s="99" t="s">
        <v>1</v>
      </c>
      <c r="D43" s="103" t="s">
        <v>5</v>
      </c>
      <c r="E43" s="103"/>
      <c r="F43" s="103" t="s">
        <v>4</v>
      </c>
      <c r="G43" s="103"/>
      <c r="H43" s="104" t="s">
        <v>6</v>
      </c>
      <c r="I43" s="105"/>
      <c r="J43" s="104" t="s">
        <v>7</v>
      </c>
      <c r="K43" s="105"/>
      <c r="L43" s="103" t="s">
        <v>18</v>
      </c>
      <c r="M43" s="103"/>
      <c r="N43" s="106" t="s">
        <v>19</v>
      </c>
      <c r="O43" s="111" t="s">
        <v>20</v>
      </c>
      <c r="P43" s="99" t="s">
        <v>21</v>
      </c>
    </row>
    <row r="44" spans="1:16" ht="21" customHeight="1" x14ac:dyDescent="0.55000000000000004">
      <c r="A44" s="100"/>
      <c r="B44" s="102"/>
      <c r="C44" s="100"/>
      <c r="D44" s="3" t="s">
        <v>22</v>
      </c>
      <c r="E44" s="3" t="s">
        <v>8</v>
      </c>
      <c r="F44" s="3" t="s">
        <v>22</v>
      </c>
      <c r="G44" s="3" t="s">
        <v>8</v>
      </c>
      <c r="H44" s="3" t="s">
        <v>22</v>
      </c>
      <c r="I44" s="3" t="s">
        <v>8</v>
      </c>
      <c r="J44" s="3" t="s">
        <v>22</v>
      </c>
      <c r="K44" s="3" t="s">
        <v>8</v>
      </c>
      <c r="L44" s="3" t="s">
        <v>22</v>
      </c>
      <c r="M44" s="3" t="s">
        <v>8</v>
      </c>
      <c r="N44" s="107"/>
      <c r="O44" s="112"/>
      <c r="P44" s="100"/>
    </row>
    <row r="45" spans="1:16" ht="21" customHeight="1" x14ac:dyDescent="0.55000000000000004">
      <c r="A45" s="5">
        <f>IF(B45="","",SUBTOTAL(3,$B$7:B45))</f>
        <v>31</v>
      </c>
      <c r="B45" s="6" t="str">
        <f>IF(Data!C33="","",Data!C33)</f>
        <v>นายตัวอย่าง 1 สกุลดี 31</v>
      </c>
      <c r="C45" s="7" t="str">
        <f>IF(Data!D33="","",Data!D33)</f>
        <v>ครู</v>
      </c>
      <c r="D45" s="12">
        <f>IF($B45="","",Work!J33)</f>
        <v>0</v>
      </c>
      <c r="E45" s="12">
        <f>IF($B45="","",Work!K33)</f>
        <v>0</v>
      </c>
      <c r="F45" s="12">
        <f>IF($B45="","",Work!L33)</f>
        <v>0</v>
      </c>
      <c r="G45" s="12">
        <f>IF($B45="","",Work!M33)</f>
        <v>0</v>
      </c>
      <c r="H45" s="12">
        <f>IF($B45="","",Work!N33)</f>
        <v>0</v>
      </c>
      <c r="I45" s="12">
        <f>IF($B45="","",Work!O33)</f>
        <v>0</v>
      </c>
      <c r="J45" s="12">
        <f>IF($B45="","",Work!P33)</f>
        <v>0</v>
      </c>
      <c r="K45" s="12">
        <f>IF($B45="","",Work!Q33)</f>
        <v>0</v>
      </c>
      <c r="L45" s="12">
        <f>IF($B45="","",SUM(D45,F45,H45,J45))</f>
        <v>0</v>
      </c>
      <c r="M45" s="12">
        <f>IF($B45="","",SUM(E45,G45,I45,K45))</f>
        <v>0</v>
      </c>
      <c r="N45" s="12" t="str">
        <f>IF(Data!E33="","",Data!E33)</f>
        <v/>
      </c>
      <c r="O45" s="12" t="str">
        <f>IF(Data!F33="","",Data!F33)</f>
        <v/>
      </c>
      <c r="P45" s="22"/>
    </row>
    <row r="46" spans="1:16" ht="21" customHeight="1" x14ac:dyDescent="0.55000000000000004">
      <c r="A46" s="5">
        <f>IF(B46="","",SUBTOTAL(3,$B$7:B46))</f>
        <v>32</v>
      </c>
      <c r="B46" s="6" t="str">
        <f>IF(Data!C34="","",Data!C34)</f>
        <v>นายตัวอย่าง 1 สกุลดี 32</v>
      </c>
      <c r="C46" s="7" t="str">
        <f>IF(Data!D34="","",Data!D34)</f>
        <v>ครู</v>
      </c>
      <c r="D46" s="12">
        <f>IF($B46="","",Work!J33)</f>
        <v>0</v>
      </c>
      <c r="E46" s="12">
        <f>IF($B46="","",Work!K33)</f>
        <v>0</v>
      </c>
      <c r="F46" s="12">
        <f>IF($B46="","",Work!L33)</f>
        <v>0</v>
      </c>
      <c r="G46" s="12">
        <f>IF($B46="","",Work!M33)</f>
        <v>0</v>
      </c>
      <c r="H46" s="12">
        <f>IF($B46="","",Work!N33)</f>
        <v>0</v>
      </c>
      <c r="I46" s="12">
        <f>IF($B46="","",Work!O33)</f>
        <v>0</v>
      </c>
      <c r="J46" s="12">
        <f>IF($B46="","",Work!P33)</f>
        <v>0</v>
      </c>
      <c r="K46" s="12">
        <f>IF($B46="","",Work!Q33)</f>
        <v>0</v>
      </c>
      <c r="L46" s="12">
        <f t="shared" ref="L46:L72" si="2">IF($B46="","",SUM(D46,F46,H46,J46))</f>
        <v>0</v>
      </c>
      <c r="M46" s="12">
        <f t="shared" ref="M46:M72" si="3">IF($B46="","",SUM(E46,G46,I46,K46))</f>
        <v>0</v>
      </c>
      <c r="N46" s="12" t="str">
        <f>IF(Data!E34="","",Data!E34)</f>
        <v/>
      </c>
      <c r="O46" s="12" t="str">
        <f>IF(Data!F34="","",Data!F34)</f>
        <v/>
      </c>
      <c r="P46" s="22"/>
    </row>
    <row r="47" spans="1:16" ht="21" customHeight="1" x14ac:dyDescent="0.55000000000000004">
      <c r="A47" s="5">
        <f>IF(B47="","",SUBTOTAL(3,$B$7:B47))</f>
        <v>33</v>
      </c>
      <c r="B47" s="6" t="str">
        <f>IF(Data!C35="","",Data!C35)</f>
        <v>นายตัวอย่าง 1 สกุลดี 33</v>
      </c>
      <c r="C47" s="7" t="str">
        <f>IF(Data!D35="","",Data!D35)</f>
        <v>ครู</v>
      </c>
      <c r="D47" s="12">
        <f>IF($B47="","",Work!J34)</f>
        <v>0</v>
      </c>
      <c r="E47" s="12">
        <f>IF($B47="","",Work!K34)</f>
        <v>0</v>
      </c>
      <c r="F47" s="12">
        <f>IF($B47="","",Work!L34)</f>
        <v>2</v>
      </c>
      <c r="G47" s="12">
        <f>IF($B47="","",Work!M34)</f>
        <v>2</v>
      </c>
      <c r="H47" s="12">
        <f>IF($B47="","",Work!N34)</f>
        <v>0</v>
      </c>
      <c r="I47" s="12">
        <f>IF($B47="","",Work!O34)</f>
        <v>0</v>
      </c>
      <c r="J47" s="12">
        <f>IF($B47="","",Work!P34)</f>
        <v>0</v>
      </c>
      <c r="K47" s="12">
        <f>IF($B47="","",Work!Q34)</f>
        <v>0</v>
      </c>
      <c r="L47" s="12">
        <f t="shared" si="2"/>
        <v>2</v>
      </c>
      <c r="M47" s="12">
        <f t="shared" si="3"/>
        <v>2</v>
      </c>
      <c r="N47" s="12" t="str">
        <f>IF(Data!E35="","",Data!E35)</f>
        <v/>
      </c>
      <c r="O47" s="12" t="str">
        <f>IF(Data!F35="","",Data!F35)</f>
        <v/>
      </c>
      <c r="P47" s="22"/>
    </row>
    <row r="48" spans="1:16" ht="21" customHeight="1" x14ac:dyDescent="0.55000000000000004">
      <c r="A48" s="5">
        <f>IF(B48="","",SUBTOTAL(3,$B$7:B48))</f>
        <v>34</v>
      </c>
      <c r="B48" s="6" t="str">
        <f>IF(Data!C36="","",Data!C36)</f>
        <v>นายตัวอย่าง 1 สกุลดี 34</v>
      </c>
      <c r="C48" s="7" t="str">
        <f>IF(Data!D36="","",Data!D36)</f>
        <v>ครู</v>
      </c>
      <c r="D48" s="12">
        <f>IF($B48="","",Work!J35)</f>
        <v>0</v>
      </c>
      <c r="E48" s="12">
        <f>IF($B48="","",Work!K35)</f>
        <v>0</v>
      </c>
      <c r="F48" s="12">
        <f>IF($B48="","",Work!L35)</f>
        <v>0</v>
      </c>
      <c r="G48" s="12">
        <f>IF($B48="","",Work!M35)</f>
        <v>0</v>
      </c>
      <c r="H48" s="12">
        <f>IF($B48="","",Work!N35)</f>
        <v>0</v>
      </c>
      <c r="I48" s="12">
        <f>IF($B48="","",Work!O35)</f>
        <v>0</v>
      </c>
      <c r="J48" s="12">
        <f>IF($B48="","",Work!P35)</f>
        <v>0</v>
      </c>
      <c r="K48" s="12">
        <f>IF($B48="","",Work!Q35)</f>
        <v>0</v>
      </c>
      <c r="L48" s="12">
        <f t="shared" si="2"/>
        <v>0</v>
      </c>
      <c r="M48" s="12">
        <f t="shared" si="3"/>
        <v>0</v>
      </c>
      <c r="N48" s="12" t="str">
        <f>IF(Data!E36="","",Data!E36)</f>
        <v/>
      </c>
      <c r="O48" s="12" t="str">
        <f>IF(Data!F36="","",Data!F36)</f>
        <v/>
      </c>
      <c r="P48" s="22"/>
    </row>
    <row r="49" spans="1:16" ht="21" customHeight="1" x14ac:dyDescent="0.55000000000000004">
      <c r="A49" s="5">
        <f>IF(B49="","",SUBTOTAL(3,$B$7:B49))</f>
        <v>35</v>
      </c>
      <c r="B49" s="6" t="str">
        <f>IF(Data!C37="","",Data!C37)</f>
        <v>นายตัวอย่าง 1 สกุลดี 35</v>
      </c>
      <c r="C49" s="7" t="str">
        <f>IF(Data!D37="","",Data!D37)</f>
        <v>ครู</v>
      </c>
      <c r="D49" s="12">
        <f>IF($B49="","",Work!J36)</f>
        <v>0</v>
      </c>
      <c r="E49" s="12">
        <f>IF($B49="","",Work!K36)</f>
        <v>0</v>
      </c>
      <c r="F49" s="12">
        <f>IF($B49="","",Work!L36)</f>
        <v>1</v>
      </c>
      <c r="G49" s="12">
        <f>IF($B49="","",Work!M36)</f>
        <v>1</v>
      </c>
      <c r="H49" s="12">
        <f>IF($B49="","",Work!N36)</f>
        <v>0</v>
      </c>
      <c r="I49" s="12">
        <f>IF($B49="","",Work!O36)</f>
        <v>0</v>
      </c>
      <c r="J49" s="12">
        <f>IF($B49="","",Work!P36)</f>
        <v>0</v>
      </c>
      <c r="K49" s="12">
        <f>IF($B49="","",Work!Q36)</f>
        <v>0</v>
      </c>
      <c r="L49" s="12">
        <f t="shared" si="2"/>
        <v>1</v>
      </c>
      <c r="M49" s="12">
        <f t="shared" si="3"/>
        <v>1</v>
      </c>
      <c r="N49" s="12" t="str">
        <f>IF(Data!E37="","",Data!E37)</f>
        <v/>
      </c>
      <c r="O49" s="12" t="str">
        <f>IF(Data!F37="","",Data!F37)</f>
        <v/>
      </c>
      <c r="P49" s="22"/>
    </row>
    <row r="50" spans="1:16" ht="21" customHeight="1" x14ac:dyDescent="0.55000000000000004">
      <c r="A50" s="5">
        <f>IF(B50="","",SUBTOTAL(3,$B$7:B50))</f>
        <v>36</v>
      </c>
      <c r="B50" s="6" t="str">
        <f>IF(Data!C38="","",Data!C38)</f>
        <v>นายตัวอย่าง 1 สกุลดี 36</v>
      </c>
      <c r="C50" s="7" t="str">
        <f>IF(Data!D38="","",Data!D38)</f>
        <v>ครู</v>
      </c>
      <c r="D50" s="12">
        <f>IF($B50="","",Work!J37)</f>
        <v>0</v>
      </c>
      <c r="E50" s="12">
        <f>IF($B50="","",Work!K37)</f>
        <v>0</v>
      </c>
      <c r="F50" s="12">
        <f>IF($B50="","",Work!L37)</f>
        <v>4</v>
      </c>
      <c r="G50" s="12">
        <f>IF($B50="","",Work!M37)</f>
        <v>5</v>
      </c>
      <c r="H50" s="12">
        <f>IF($B50="","",Work!N37)</f>
        <v>0</v>
      </c>
      <c r="I50" s="12">
        <f>IF($B50="","",Work!O37)</f>
        <v>0</v>
      </c>
      <c r="J50" s="12">
        <f>IF($B50="","",Work!P37)</f>
        <v>0</v>
      </c>
      <c r="K50" s="12">
        <f>IF($B50="","",Work!Q37)</f>
        <v>0</v>
      </c>
      <c r="L50" s="12">
        <f t="shared" si="2"/>
        <v>4</v>
      </c>
      <c r="M50" s="12">
        <f t="shared" si="3"/>
        <v>5</v>
      </c>
      <c r="N50" s="12" t="str">
        <f>IF(Data!E38="","",Data!E38)</f>
        <v/>
      </c>
      <c r="O50" s="12" t="str">
        <f>IF(Data!F38="","",Data!F38)</f>
        <v/>
      </c>
      <c r="P50" s="22"/>
    </row>
    <row r="51" spans="1:16" ht="21" customHeight="1" x14ac:dyDescent="0.55000000000000004">
      <c r="A51" s="5">
        <f>IF(B51="","",SUBTOTAL(3,$B$7:B51))</f>
        <v>37</v>
      </c>
      <c r="B51" s="6" t="str">
        <f>IF(Data!C39="","",Data!C39)</f>
        <v>นายตัวอย่าง 1 สกุลดี 37</v>
      </c>
      <c r="C51" s="7" t="str">
        <f>IF(Data!D39="","",Data!D39)</f>
        <v>ครู</v>
      </c>
      <c r="D51" s="12">
        <f>IF($B51="","",Work!J38)</f>
        <v>0</v>
      </c>
      <c r="E51" s="12">
        <f>IF($B51="","",Work!K38)</f>
        <v>0</v>
      </c>
      <c r="F51" s="12">
        <f>IF($B51="","",Work!L38)</f>
        <v>2</v>
      </c>
      <c r="G51" s="12">
        <f>IF($B51="","",Work!M38)</f>
        <v>3</v>
      </c>
      <c r="H51" s="12">
        <f>IF($B51="","",Work!N38)</f>
        <v>0</v>
      </c>
      <c r="I51" s="12">
        <f>IF($B51="","",Work!O38)</f>
        <v>0</v>
      </c>
      <c r="J51" s="12">
        <f>IF($B51="","",Work!P38)</f>
        <v>0</v>
      </c>
      <c r="K51" s="12">
        <f>IF($B51="","",Work!Q38)</f>
        <v>0</v>
      </c>
      <c r="L51" s="12">
        <f t="shared" si="2"/>
        <v>2</v>
      </c>
      <c r="M51" s="12">
        <f t="shared" si="3"/>
        <v>3</v>
      </c>
      <c r="N51" s="12" t="str">
        <f>IF(Data!E39="","",Data!E39)</f>
        <v/>
      </c>
      <c r="O51" s="12" t="str">
        <f>IF(Data!F39="","",Data!F39)</f>
        <v/>
      </c>
      <c r="P51" s="22"/>
    </row>
    <row r="52" spans="1:16" ht="21" customHeight="1" x14ac:dyDescent="0.55000000000000004">
      <c r="A52" s="5">
        <f>IF(B52="","",SUBTOTAL(3,$B$7:B52))</f>
        <v>38</v>
      </c>
      <c r="B52" s="6" t="str">
        <f>IF(Data!C40="","",Data!C40)</f>
        <v>นายตัวอย่าง 1 สกุลดี 38</v>
      </c>
      <c r="C52" s="7" t="str">
        <f>IF(Data!D40="","",Data!D40)</f>
        <v>ครู</v>
      </c>
      <c r="D52" s="12">
        <f>IF($B52="","",Work!J39)</f>
        <v>0</v>
      </c>
      <c r="E52" s="12">
        <f>IF($B52="","",Work!K39)</f>
        <v>0</v>
      </c>
      <c r="F52" s="12">
        <f>IF($B52="","",Work!L39)</f>
        <v>1</v>
      </c>
      <c r="G52" s="12">
        <f>IF($B52="","",Work!M39)</f>
        <v>1</v>
      </c>
      <c r="H52" s="12">
        <f>IF($B52="","",Work!N39)</f>
        <v>0</v>
      </c>
      <c r="I52" s="12">
        <f>IF($B52="","",Work!O39)</f>
        <v>0</v>
      </c>
      <c r="J52" s="12">
        <f>IF($B52="","",Work!P39)</f>
        <v>0</v>
      </c>
      <c r="K52" s="12">
        <f>IF($B52="","",Work!Q39)</f>
        <v>0</v>
      </c>
      <c r="L52" s="12">
        <f t="shared" si="2"/>
        <v>1</v>
      </c>
      <c r="M52" s="12">
        <f t="shared" si="3"/>
        <v>1</v>
      </c>
      <c r="N52" s="12" t="str">
        <f>IF(Data!E40="","",Data!E40)</f>
        <v/>
      </c>
      <c r="O52" s="12" t="str">
        <f>IF(Data!F40="","",Data!F40)</f>
        <v/>
      </c>
      <c r="P52" s="22"/>
    </row>
    <row r="53" spans="1:16" ht="21" customHeight="1" x14ac:dyDescent="0.55000000000000004">
      <c r="A53" s="5">
        <f>IF(B53="","",SUBTOTAL(3,$B$7:B53))</f>
        <v>39</v>
      </c>
      <c r="B53" s="6" t="str">
        <f>IF(Data!C41="","",Data!C41)</f>
        <v>นายตัวอย่าง 1 สกุลดี 39</v>
      </c>
      <c r="C53" s="7" t="str">
        <f>IF(Data!D41="","",Data!D41)</f>
        <v>ครู</v>
      </c>
      <c r="D53" s="12">
        <f>IF($B53="","",Work!J40)</f>
        <v>0</v>
      </c>
      <c r="E53" s="12">
        <f>IF($B53="","",Work!K40)</f>
        <v>0</v>
      </c>
      <c r="F53" s="12">
        <f>IF($B53="","",Work!L40)</f>
        <v>1</v>
      </c>
      <c r="G53" s="12">
        <f>IF($B53="","",Work!M40)</f>
        <v>5</v>
      </c>
      <c r="H53" s="12">
        <f>IF($B53="","",Work!N40)</f>
        <v>0</v>
      </c>
      <c r="I53" s="12">
        <f>IF($B53="","",Work!O40)</f>
        <v>0</v>
      </c>
      <c r="J53" s="12">
        <f>IF($B53="","",Work!P40)</f>
        <v>0</v>
      </c>
      <c r="K53" s="12">
        <f>IF($B53="","",Work!Q40)</f>
        <v>0</v>
      </c>
      <c r="L53" s="12">
        <f t="shared" si="2"/>
        <v>1</v>
      </c>
      <c r="M53" s="12">
        <f t="shared" si="3"/>
        <v>5</v>
      </c>
      <c r="N53" s="12" t="str">
        <f>IF(Data!E41="","",Data!E41)</f>
        <v/>
      </c>
      <c r="O53" s="12" t="str">
        <f>IF(Data!F41="","",Data!F41)</f>
        <v/>
      </c>
      <c r="P53" s="22"/>
    </row>
    <row r="54" spans="1:16" ht="21" customHeight="1" x14ac:dyDescent="0.55000000000000004">
      <c r="A54" s="5">
        <f>IF(B54="","",SUBTOTAL(3,$B$7:B54))</f>
        <v>40</v>
      </c>
      <c r="B54" s="6" t="str">
        <f>IF(Data!C42="","",Data!C42)</f>
        <v>นายตัวอย่าง 1 สกุลดี 40</v>
      </c>
      <c r="C54" s="7" t="str">
        <f>IF(Data!D42="","",Data!D42)</f>
        <v>ครู</v>
      </c>
      <c r="D54" s="12">
        <f>IF($B54="","",Work!J41)</f>
        <v>0</v>
      </c>
      <c r="E54" s="12">
        <f>IF($B54="","",Work!K41)</f>
        <v>0</v>
      </c>
      <c r="F54" s="12">
        <f>IF($B54="","",Work!L41)</f>
        <v>0</v>
      </c>
      <c r="G54" s="12">
        <f>IF($B54="","",Work!M41)</f>
        <v>0</v>
      </c>
      <c r="H54" s="12">
        <f>IF($B54="","",Work!N41)</f>
        <v>0</v>
      </c>
      <c r="I54" s="12">
        <f>IF($B54="","",Work!O41)</f>
        <v>0</v>
      </c>
      <c r="J54" s="12">
        <f>IF($B54="","",Work!P41)</f>
        <v>0</v>
      </c>
      <c r="K54" s="12">
        <f>IF($B54="","",Work!Q41)</f>
        <v>0</v>
      </c>
      <c r="L54" s="12">
        <f t="shared" si="2"/>
        <v>0</v>
      </c>
      <c r="M54" s="12">
        <f t="shared" si="3"/>
        <v>0</v>
      </c>
      <c r="N54" s="12" t="str">
        <f>IF(Data!E42="","",Data!E42)</f>
        <v/>
      </c>
      <c r="O54" s="12" t="str">
        <f>IF(Data!F42="","",Data!F42)</f>
        <v/>
      </c>
      <c r="P54" s="22"/>
    </row>
    <row r="55" spans="1:16" ht="21" customHeight="1" x14ac:dyDescent="0.55000000000000004">
      <c r="A55" s="5">
        <f>IF(B55="","",SUBTOTAL(3,$B$7:B55))</f>
        <v>41</v>
      </c>
      <c r="B55" s="6" t="str">
        <f>IF(Data!C43="","",Data!C43)</f>
        <v>นายตัวอย่าง 1 สกุลดี 41</v>
      </c>
      <c r="C55" s="7" t="str">
        <f>IF(Data!D43="","",Data!D43)</f>
        <v>ครู</v>
      </c>
      <c r="D55" s="12">
        <f>IF($B55="","",Work!J42)</f>
        <v>0</v>
      </c>
      <c r="E55" s="12">
        <f>IF($B55="","",Work!K42)</f>
        <v>0</v>
      </c>
      <c r="F55" s="12">
        <f>IF($B55="","",Work!L42)</f>
        <v>0</v>
      </c>
      <c r="G55" s="12">
        <f>IF($B55="","",Work!M42)</f>
        <v>0</v>
      </c>
      <c r="H55" s="12">
        <f>IF($B55="","",Work!N42)</f>
        <v>0</v>
      </c>
      <c r="I55" s="12">
        <f>IF($B55="","",Work!O42)</f>
        <v>0</v>
      </c>
      <c r="J55" s="12">
        <f>IF($B55="","",Work!P42)</f>
        <v>0</v>
      </c>
      <c r="K55" s="12">
        <f>IF($B55="","",Work!Q42)</f>
        <v>0</v>
      </c>
      <c r="L55" s="12">
        <f t="shared" si="2"/>
        <v>0</v>
      </c>
      <c r="M55" s="12">
        <f t="shared" si="3"/>
        <v>0</v>
      </c>
      <c r="N55" s="12" t="str">
        <f>IF(Data!E43="","",Data!E43)</f>
        <v/>
      </c>
      <c r="O55" s="12" t="str">
        <f>IF(Data!F43="","",Data!F43)</f>
        <v/>
      </c>
      <c r="P55" s="22"/>
    </row>
    <row r="56" spans="1:16" ht="21" customHeight="1" x14ac:dyDescent="0.55000000000000004">
      <c r="A56" s="5">
        <f>IF(B56="","",SUBTOTAL(3,$B$7:B56))</f>
        <v>42</v>
      </c>
      <c r="B56" s="6" t="str">
        <f>IF(Data!C44="","",Data!C44)</f>
        <v>นายตัวอย่าง 1 สกุลดี 42</v>
      </c>
      <c r="C56" s="7" t="str">
        <f>IF(Data!D44="","",Data!D44)</f>
        <v>ครู</v>
      </c>
      <c r="D56" s="12">
        <f>IF($B56="","",Work!J43)</f>
        <v>0</v>
      </c>
      <c r="E56" s="12">
        <f>IF($B56="","",Work!K43)</f>
        <v>0</v>
      </c>
      <c r="F56" s="12">
        <f>IF($B56="","",Work!L43)</f>
        <v>0</v>
      </c>
      <c r="G56" s="12">
        <f>IF($B56="","",Work!M43)</f>
        <v>0</v>
      </c>
      <c r="H56" s="12">
        <f>IF($B56="","",Work!N43)</f>
        <v>0</v>
      </c>
      <c r="I56" s="12">
        <f>IF($B56="","",Work!O43)</f>
        <v>0</v>
      </c>
      <c r="J56" s="12">
        <f>IF($B56="","",Work!P43)</f>
        <v>0</v>
      </c>
      <c r="K56" s="12">
        <f>IF($B56="","",Work!Q43)</f>
        <v>0</v>
      </c>
      <c r="L56" s="12">
        <f t="shared" si="2"/>
        <v>0</v>
      </c>
      <c r="M56" s="12">
        <f t="shared" si="3"/>
        <v>0</v>
      </c>
      <c r="N56" s="12" t="str">
        <f>IF(Data!E44="","",Data!E44)</f>
        <v/>
      </c>
      <c r="O56" s="12" t="str">
        <f>IF(Data!F44="","",Data!F44)</f>
        <v/>
      </c>
      <c r="P56" s="22"/>
    </row>
    <row r="57" spans="1:16" ht="21" customHeight="1" x14ac:dyDescent="0.55000000000000004">
      <c r="A57" s="5">
        <f>IF(B57="","",SUBTOTAL(3,$B$7:B57))</f>
        <v>43</v>
      </c>
      <c r="B57" s="6" t="str">
        <f>IF(Data!C45="","",Data!C45)</f>
        <v>นายตัวอย่าง 1 สกุลดี 43</v>
      </c>
      <c r="C57" s="7" t="str">
        <f>IF(Data!D45="","",Data!D45)</f>
        <v>ครู</v>
      </c>
      <c r="D57" s="12">
        <f>IF($B57="","",Work!J44)</f>
        <v>0</v>
      </c>
      <c r="E57" s="12">
        <f>IF($B57="","",Work!K44)</f>
        <v>0</v>
      </c>
      <c r="F57" s="12">
        <f>IF($B57="","",Work!L44)</f>
        <v>0</v>
      </c>
      <c r="G57" s="12">
        <f>IF($B57="","",Work!M44)</f>
        <v>0</v>
      </c>
      <c r="H57" s="12">
        <f>IF($B57="","",Work!N44)</f>
        <v>0</v>
      </c>
      <c r="I57" s="12">
        <f>IF($B57="","",Work!O44)</f>
        <v>0</v>
      </c>
      <c r="J57" s="12">
        <f>IF($B57="","",Work!P44)</f>
        <v>0</v>
      </c>
      <c r="K57" s="12">
        <f>IF($B57="","",Work!Q44)</f>
        <v>0</v>
      </c>
      <c r="L57" s="12">
        <f t="shared" si="2"/>
        <v>0</v>
      </c>
      <c r="M57" s="12">
        <f t="shared" si="3"/>
        <v>0</v>
      </c>
      <c r="N57" s="12" t="str">
        <f>IF(Data!E45="","",Data!E45)</f>
        <v/>
      </c>
      <c r="O57" s="12" t="str">
        <f>IF(Data!F45="","",Data!F45)</f>
        <v/>
      </c>
      <c r="P57" s="22"/>
    </row>
    <row r="58" spans="1:16" ht="21" customHeight="1" x14ac:dyDescent="0.55000000000000004">
      <c r="A58" s="5">
        <f>IF(B58="","",SUBTOTAL(3,$B$7:B58))</f>
        <v>44</v>
      </c>
      <c r="B58" s="6" t="str">
        <f>IF(Data!C46="","",Data!C46)</f>
        <v>นายตัวอย่าง 1 สกุลดี 44</v>
      </c>
      <c r="C58" s="7" t="str">
        <f>IF(Data!D46="","",Data!D46)</f>
        <v>ครู</v>
      </c>
      <c r="D58" s="12">
        <f>IF($B58="","",Work!J45)</f>
        <v>0</v>
      </c>
      <c r="E58" s="12">
        <f>IF($B58="","",Work!K45)</f>
        <v>0</v>
      </c>
      <c r="F58" s="12">
        <f>IF($B58="","",Work!L45)</f>
        <v>1</v>
      </c>
      <c r="G58" s="12">
        <f>IF($B58="","",Work!M45)</f>
        <v>1</v>
      </c>
      <c r="H58" s="12">
        <f>IF($B58="","",Work!N45)</f>
        <v>0</v>
      </c>
      <c r="I58" s="12">
        <f>IF($B58="","",Work!O45)</f>
        <v>0</v>
      </c>
      <c r="J58" s="12">
        <f>IF($B58="","",Work!P45)</f>
        <v>0</v>
      </c>
      <c r="K58" s="12">
        <f>IF($B58="","",Work!Q45)</f>
        <v>0</v>
      </c>
      <c r="L58" s="12">
        <f t="shared" si="2"/>
        <v>1</v>
      </c>
      <c r="M58" s="12">
        <f t="shared" si="3"/>
        <v>1</v>
      </c>
      <c r="N58" s="12" t="str">
        <f>IF(Data!E46="","",Data!E46)</f>
        <v/>
      </c>
      <c r="O58" s="12" t="str">
        <f>IF(Data!F46="","",Data!F46)</f>
        <v/>
      </c>
      <c r="P58" s="22"/>
    </row>
    <row r="59" spans="1:16" ht="21" customHeight="1" x14ac:dyDescent="0.55000000000000004">
      <c r="A59" s="5">
        <f>IF(B59="","",SUBTOTAL(3,$B$7:B59))</f>
        <v>45</v>
      </c>
      <c r="B59" s="6" t="str">
        <f>IF(Data!C47="","",Data!C47)</f>
        <v>นายตัวอย่าง 1 สกุลดี 45</v>
      </c>
      <c r="C59" s="7" t="str">
        <f>IF(Data!D47="","",Data!D47)</f>
        <v>ครู</v>
      </c>
      <c r="D59" s="12">
        <f>IF($B59="","",Work!J46)</f>
        <v>0</v>
      </c>
      <c r="E59" s="12">
        <f>IF($B59="","",Work!K46)</f>
        <v>0</v>
      </c>
      <c r="F59" s="12">
        <f>IF($B59="","",Work!L46)</f>
        <v>1</v>
      </c>
      <c r="G59" s="12">
        <f>IF($B59="","",Work!M46)</f>
        <v>1</v>
      </c>
      <c r="H59" s="12">
        <f>IF($B59="","",Work!N46)</f>
        <v>0</v>
      </c>
      <c r="I59" s="12">
        <f>IF($B59="","",Work!O46)</f>
        <v>0</v>
      </c>
      <c r="J59" s="12">
        <f>IF($B59="","",Work!P46)</f>
        <v>0</v>
      </c>
      <c r="K59" s="12">
        <f>IF($B59="","",Work!Q46)</f>
        <v>0</v>
      </c>
      <c r="L59" s="12">
        <f t="shared" si="2"/>
        <v>1</v>
      </c>
      <c r="M59" s="12">
        <f t="shared" si="3"/>
        <v>1</v>
      </c>
      <c r="N59" s="12" t="str">
        <f>IF(Data!E47="","",Data!E47)</f>
        <v/>
      </c>
      <c r="O59" s="12" t="str">
        <f>IF(Data!F47="","",Data!F47)</f>
        <v/>
      </c>
      <c r="P59" s="22"/>
    </row>
    <row r="60" spans="1:16" ht="21" customHeight="1" x14ac:dyDescent="0.55000000000000004">
      <c r="A60" s="5">
        <f>IF(B60="","",SUBTOTAL(3,$B$7:B60))</f>
        <v>46</v>
      </c>
      <c r="B60" s="6" t="str">
        <f>IF(Data!C48="","",Data!C48)</f>
        <v>นายตัวอย่าง 1 สกุลดี 46</v>
      </c>
      <c r="C60" s="7" t="str">
        <f>IF(Data!D48="","",Data!D48)</f>
        <v>ครู</v>
      </c>
      <c r="D60" s="12">
        <f>IF($B60="","",Work!J47)</f>
        <v>1</v>
      </c>
      <c r="E60" s="12">
        <f>IF($B60="","",Work!K47)</f>
        <v>1</v>
      </c>
      <c r="F60" s="12">
        <f>IF($B60="","",Work!L47)</f>
        <v>1</v>
      </c>
      <c r="G60" s="12">
        <f>IF($B60="","",Work!M47)</f>
        <v>1</v>
      </c>
      <c r="H60" s="12">
        <f>IF($B60="","",Work!N47)</f>
        <v>0</v>
      </c>
      <c r="I60" s="12">
        <f>IF($B60="","",Work!O47)</f>
        <v>0</v>
      </c>
      <c r="J60" s="12">
        <f>IF($B60="","",Work!P47)</f>
        <v>0</v>
      </c>
      <c r="K60" s="12">
        <f>IF($B60="","",Work!Q47)</f>
        <v>0</v>
      </c>
      <c r="L60" s="12">
        <f t="shared" si="2"/>
        <v>2</v>
      </c>
      <c r="M60" s="12">
        <f t="shared" si="3"/>
        <v>2</v>
      </c>
      <c r="N60" s="12" t="str">
        <f>IF(Data!E48="","",Data!E48)</f>
        <v/>
      </c>
      <c r="O60" s="12" t="str">
        <f>IF(Data!F48="","",Data!F48)</f>
        <v/>
      </c>
      <c r="P60" s="22"/>
    </row>
    <row r="61" spans="1:16" ht="21" customHeight="1" x14ac:dyDescent="0.55000000000000004">
      <c r="A61" s="5">
        <f>IF(B61="","",SUBTOTAL(3,$B$7:B61))</f>
        <v>47</v>
      </c>
      <c r="B61" s="6" t="str">
        <f>IF(Data!C49="","",Data!C49)</f>
        <v>นายตัวอย่าง 1 สกุลดี 47</v>
      </c>
      <c r="C61" s="7" t="str">
        <f>IF(Data!D49="","",Data!D49)</f>
        <v>ครู</v>
      </c>
      <c r="D61" s="12">
        <f>IF($B61="","",Work!J48)</f>
        <v>0</v>
      </c>
      <c r="E61" s="12">
        <f>IF($B61="","",Work!K48)</f>
        <v>0</v>
      </c>
      <c r="F61" s="12">
        <f>IF($B61="","",Work!L48)</f>
        <v>0</v>
      </c>
      <c r="G61" s="12">
        <f>IF($B61="","",Work!M48)</f>
        <v>0</v>
      </c>
      <c r="H61" s="12">
        <f>IF($B61="","",Work!N48)</f>
        <v>0</v>
      </c>
      <c r="I61" s="12">
        <f>IF($B61="","",Work!O48)</f>
        <v>0</v>
      </c>
      <c r="J61" s="12">
        <f>IF($B61="","",Work!P48)</f>
        <v>0</v>
      </c>
      <c r="K61" s="12">
        <f>IF($B61="","",Work!Q48)</f>
        <v>0</v>
      </c>
      <c r="L61" s="12">
        <f t="shared" si="2"/>
        <v>0</v>
      </c>
      <c r="M61" s="12">
        <f t="shared" si="3"/>
        <v>0</v>
      </c>
      <c r="N61" s="12" t="str">
        <f>IF(Data!E49="","",Data!E49)</f>
        <v/>
      </c>
      <c r="O61" s="12" t="str">
        <f>IF(Data!F49="","",Data!F49)</f>
        <v/>
      </c>
      <c r="P61" s="22"/>
    </row>
    <row r="62" spans="1:16" ht="21" customHeight="1" x14ac:dyDescent="0.55000000000000004">
      <c r="A62" s="5" t="str">
        <f>IF(B62="","",SUBTOTAL(3,$B$7:B62))</f>
        <v/>
      </c>
      <c r="B62" s="6" t="str">
        <f>IF(Data!C50="","",Data!C50)</f>
        <v/>
      </c>
      <c r="C62" s="7" t="str">
        <f>IF(Data!D50="","",Data!D50)</f>
        <v/>
      </c>
      <c r="D62" s="12" t="str">
        <f>IF($B62="","",Work!J49)</f>
        <v/>
      </c>
      <c r="E62" s="12" t="str">
        <f>IF($B62="","",Work!K49)</f>
        <v/>
      </c>
      <c r="F62" s="12" t="str">
        <f>IF($B62="","",Work!L49)</f>
        <v/>
      </c>
      <c r="G62" s="12" t="str">
        <f>IF($B62="","",Work!M49)</f>
        <v/>
      </c>
      <c r="H62" s="12" t="str">
        <f>IF($B62="","",Work!N49)</f>
        <v/>
      </c>
      <c r="I62" s="12" t="str">
        <f>IF($B62="","",Work!O49)</f>
        <v/>
      </c>
      <c r="J62" s="12" t="str">
        <f>IF($B62="","",Work!P49)</f>
        <v/>
      </c>
      <c r="K62" s="12" t="str">
        <f>IF($B62="","",Work!Q49)</f>
        <v/>
      </c>
      <c r="L62" s="12" t="str">
        <f t="shared" si="2"/>
        <v/>
      </c>
      <c r="M62" s="12" t="str">
        <f t="shared" si="3"/>
        <v/>
      </c>
      <c r="N62" s="12" t="str">
        <f>IF(Data!E50="","",Data!E50)</f>
        <v/>
      </c>
      <c r="O62" s="12" t="str">
        <f>IF(Data!F50="","",Data!F50)</f>
        <v/>
      </c>
      <c r="P62" s="22"/>
    </row>
    <row r="63" spans="1:16" x14ac:dyDescent="0.55000000000000004">
      <c r="A63" s="5" t="str">
        <f>IF(B63="","",SUBTOTAL(3,$B$7:B63))</f>
        <v/>
      </c>
      <c r="B63" s="6" t="str">
        <f>IF(Data!C51="","",Data!C51)</f>
        <v/>
      </c>
      <c r="C63" s="7" t="str">
        <f>IF(Data!D51="","",Data!D51)</f>
        <v/>
      </c>
      <c r="D63" s="12" t="str">
        <f>IF($B63="","",Work!J50)</f>
        <v/>
      </c>
      <c r="E63" s="12" t="str">
        <f>IF($B63="","",Work!K50)</f>
        <v/>
      </c>
      <c r="F63" s="12" t="str">
        <f>IF($B63="","",Work!L50)</f>
        <v/>
      </c>
      <c r="G63" s="12" t="str">
        <f>IF($B63="","",Work!M50)</f>
        <v/>
      </c>
      <c r="H63" s="12" t="str">
        <f>IF($B63="","",Work!N50)</f>
        <v/>
      </c>
      <c r="I63" s="12" t="str">
        <f>IF($B63="","",Work!O50)</f>
        <v/>
      </c>
      <c r="J63" s="12" t="str">
        <f>IF($B63="","",Work!P50)</f>
        <v/>
      </c>
      <c r="K63" s="12" t="str">
        <f>IF($B63="","",Work!Q50)</f>
        <v/>
      </c>
      <c r="L63" s="12" t="str">
        <f t="shared" si="2"/>
        <v/>
      </c>
      <c r="M63" s="12" t="str">
        <f t="shared" si="3"/>
        <v/>
      </c>
      <c r="N63" s="12" t="str">
        <f>IF(Data!E51="","",Data!E51)</f>
        <v/>
      </c>
      <c r="O63" s="12" t="str">
        <f>IF(Data!F51="","",Data!F51)</f>
        <v/>
      </c>
      <c r="P63" s="22"/>
    </row>
    <row r="64" spans="1:16" x14ac:dyDescent="0.55000000000000004">
      <c r="A64" s="5" t="str">
        <f>IF(B64="","",SUBTOTAL(3,$B$7:B64))</f>
        <v/>
      </c>
      <c r="B64" s="6" t="str">
        <f>IF(Data!C52="","",Data!C52)</f>
        <v/>
      </c>
      <c r="C64" s="7" t="str">
        <f>IF(Data!D52="","",Data!D52)</f>
        <v/>
      </c>
      <c r="D64" s="12" t="str">
        <f>IF($B64="","",Work!J51)</f>
        <v/>
      </c>
      <c r="E64" s="12" t="str">
        <f>IF($B64="","",Work!K51)</f>
        <v/>
      </c>
      <c r="F64" s="12" t="str">
        <f>IF($B64="","",Work!L51)</f>
        <v/>
      </c>
      <c r="G64" s="12" t="str">
        <f>IF($B64="","",Work!M51)</f>
        <v/>
      </c>
      <c r="H64" s="12" t="str">
        <f>IF($B64="","",Work!N51)</f>
        <v/>
      </c>
      <c r="I64" s="12" t="str">
        <f>IF($B64="","",Work!O51)</f>
        <v/>
      </c>
      <c r="J64" s="12" t="str">
        <f>IF($B64="","",Work!P51)</f>
        <v/>
      </c>
      <c r="K64" s="12" t="str">
        <f>IF($B64="","",Work!Q51)</f>
        <v/>
      </c>
      <c r="L64" s="12" t="str">
        <f t="shared" si="2"/>
        <v/>
      </c>
      <c r="M64" s="12" t="str">
        <f t="shared" si="3"/>
        <v/>
      </c>
      <c r="N64" s="12" t="str">
        <f>IF(Data!E52="","",Data!E52)</f>
        <v/>
      </c>
      <c r="O64" s="12" t="str">
        <f>IF(Data!F52="","",Data!F52)</f>
        <v/>
      </c>
      <c r="P64" s="22"/>
    </row>
    <row r="65" spans="1:16" x14ac:dyDescent="0.55000000000000004">
      <c r="A65" s="5" t="str">
        <f>IF(B65="","",SUBTOTAL(3,$B$7:B65))</f>
        <v/>
      </c>
      <c r="B65" s="6" t="str">
        <f>IF(Data!C53="","",Data!C53)</f>
        <v/>
      </c>
      <c r="C65" s="7" t="str">
        <f>IF(Data!D53="","",Data!D53)</f>
        <v/>
      </c>
      <c r="D65" s="12" t="str">
        <f>IF($B65="","",Work!J52)</f>
        <v/>
      </c>
      <c r="E65" s="12" t="str">
        <f>IF($B65="","",Work!K52)</f>
        <v/>
      </c>
      <c r="F65" s="12" t="str">
        <f>IF($B65="","",Work!L52)</f>
        <v/>
      </c>
      <c r="G65" s="12" t="str">
        <f>IF($B65="","",Work!M52)</f>
        <v/>
      </c>
      <c r="H65" s="12" t="str">
        <f>IF($B65="","",Work!N52)</f>
        <v/>
      </c>
      <c r="I65" s="12" t="str">
        <f>IF($B65="","",Work!O52)</f>
        <v/>
      </c>
      <c r="J65" s="12" t="str">
        <f>IF($B65="","",Work!P52)</f>
        <v/>
      </c>
      <c r="K65" s="12" t="str">
        <f>IF($B65="","",Work!Q52)</f>
        <v/>
      </c>
      <c r="L65" s="12" t="str">
        <f t="shared" si="2"/>
        <v/>
      </c>
      <c r="M65" s="12" t="str">
        <f t="shared" si="3"/>
        <v/>
      </c>
      <c r="N65" s="12" t="str">
        <f>IF(Data!E53="","",Data!E53)</f>
        <v/>
      </c>
      <c r="O65" s="12" t="str">
        <f>IF(Data!F53="","",Data!F53)</f>
        <v/>
      </c>
      <c r="P65" s="22"/>
    </row>
    <row r="66" spans="1:16" x14ac:dyDescent="0.55000000000000004">
      <c r="A66" s="5" t="str">
        <f>IF(B66="","",SUBTOTAL(3,$B$7:B66))</f>
        <v/>
      </c>
      <c r="B66" s="6" t="str">
        <f>IF(Data!C54="","",Data!C54)</f>
        <v/>
      </c>
      <c r="C66" s="7" t="str">
        <f>IF(Data!D54="","",Data!D54)</f>
        <v/>
      </c>
      <c r="D66" s="12" t="str">
        <f>IF($B66="","",Work!J53)</f>
        <v/>
      </c>
      <c r="E66" s="12" t="str">
        <f>IF($B66="","",Work!K53)</f>
        <v/>
      </c>
      <c r="F66" s="12" t="str">
        <f>IF($B66="","",Work!L53)</f>
        <v/>
      </c>
      <c r="G66" s="12" t="str">
        <f>IF($B66="","",Work!M53)</f>
        <v/>
      </c>
      <c r="H66" s="12" t="str">
        <f>IF($B66="","",Work!N53)</f>
        <v/>
      </c>
      <c r="I66" s="12" t="str">
        <f>IF($B66="","",Work!O53)</f>
        <v/>
      </c>
      <c r="J66" s="12" t="str">
        <f>IF($B66="","",Work!P53)</f>
        <v/>
      </c>
      <c r="K66" s="12" t="str">
        <f>IF($B66="","",Work!Q53)</f>
        <v/>
      </c>
      <c r="L66" s="12" t="str">
        <f t="shared" si="2"/>
        <v/>
      </c>
      <c r="M66" s="12" t="str">
        <f t="shared" si="3"/>
        <v/>
      </c>
      <c r="N66" s="12" t="str">
        <f>IF(Data!E54="","",Data!E54)</f>
        <v/>
      </c>
      <c r="O66" s="12" t="str">
        <f>IF(Data!F54="","",Data!F54)</f>
        <v/>
      </c>
      <c r="P66" s="22"/>
    </row>
    <row r="67" spans="1:16" x14ac:dyDescent="0.55000000000000004">
      <c r="A67" s="5" t="str">
        <f>IF(B67="","",SUBTOTAL(3,$B$7:B67))</f>
        <v/>
      </c>
      <c r="B67" s="6" t="str">
        <f>IF(Data!C55="","",Data!C55)</f>
        <v/>
      </c>
      <c r="C67" s="7" t="str">
        <f>IF(Data!D55="","",Data!D55)</f>
        <v/>
      </c>
      <c r="D67" s="12" t="str">
        <f>IF($B67="","",Work!J54)</f>
        <v/>
      </c>
      <c r="E67" s="12" t="str">
        <f>IF($B67="","",Work!K54)</f>
        <v/>
      </c>
      <c r="F67" s="12" t="str">
        <f>IF($B67="","",Work!L54)</f>
        <v/>
      </c>
      <c r="G67" s="12" t="str">
        <f>IF($B67="","",Work!M54)</f>
        <v/>
      </c>
      <c r="H67" s="12" t="str">
        <f>IF($B67="","",Work!N54)</f>
        <v/>
      </c>
      <c r="I67" s="12" t="str">
        <f>IF($B67="","",Work!O54)</f>
        <v/>
      </c>
      <c r="J67" s="12" t="str">
        <f>IF($B67="","",Work!P54)</f>
        <v/>
      </c>
      <c r="K67" s="12" t="str">
        <f>IF($B67="","",Work!Q54)</f>
        <v/>
      </c>
      <c r="L67" s="12" t="str">
        <f t="shared" si="2"/>
        <v/>
      </c>
      <c r="M67" s="12" t="str">
        <f t="shared" si="3"/>
        <v/>
      </c>
      <c r="N67" s="12" t="str">
        <f>IF(Data!E55="","",Data!E55)</f>
        <v/>
      </c>
      <c r="O67" s="12" t="str">
        <f>IF(Data!F55="","",Data!F55)</f>
        <v/>
      </c>
      <c r="P67" s="22"/>
    </row>
    <row r="68" spans="1:16" x14ac:dyDescent="0.55000000000000004">
      <c r="A68" s="5" t="str">
        <f>IF(B68="","",SUBTOTAL(3,$B$7:B68))</f>
        <v/>
      </c>
      <c r="B68" s="6" t="str">
        <f>IF(Data!C56="","",Data!C56)</f>
        <v/>
      </c>
      <c r="C68" s="7" t="str">
        <f>IF(Data!D56="","",Data!D56)</f>
        <v/>
      </c>
      <c r="D68" s="12" t="str">
        <f>IF($B68="","",Work!J55)</f>
        <v/>
      </c>
      <c r="E68" s="12" t="str">
        <f>IF($B68="","",Work!K55)</f>
        <v/>
      </c>
      <c r="F68" s="12" t="str">
        <f>IF($B68="","",Work!L55)</f>
        <v/>
      </c>
      <c r="G68" s="12" t="str">
        <f>IF($B68="","",Work!M55)</f>
        <v/>
      </c>
      <c r="H68" s="12" t="str">
        <f>IF($B68="","",Work!N55)</f>
        <v/>
      </c>
      <c r="I68" s="12" t="str">
        <f>IF($B68="","",Work!O55)</f>
        <v/>
      </c>
      <c r="J68" s="12" t="str">
        <f>IF($B68="","",Work!P55)</f>
        <v/>
      </c>
      <c r="K68" s="12" t="str">
        <f>IF($B68="","",Work!Q55)</f>
        <v/>
      </c>
      <c r="L68" s="12" t="str">
        <f t="shared" si="2"/>
        <v/>
      </c>
      <c r="M68" s="12" t="str">
        <f t="shared" si="3"/>
        <v/>
      </c>
      <c r="N68" s="12" t="str">
        <f>IF(Data!E56="","",Data!E56)</f>
        <v/>
      </c>
      <c r="O68" s="12" t="str">
        <f>IF(Data!F56="","",Data!F56)</f>
        <v/>
      </c>
      <c r="P68" s="22"/>
    </row>
    <row r="69" spans="1:16" x14ac:dyDescent="0.55000000000000004">
      <c r="A69" s="5" t="str">
        <f>IF(B69="","",SUBTOTAL(3,$B$7:B69))</f>
        <v/>
      </c>
      <c r="B69" s="6" t="str">
        <f>IF(Data!C57="","",Data!C57)</f>
        <v/>
      </c>
      <c r="C69" s="7" t="str">
        <f>IF(Data!D57="","",Data!D57)</f>
        <v/>
      </c>
      <c r="D69" s="12" t="str">
        <f>IF($B69="","",Work!J56)</f>
        <v/>
      </c>
      <c r="E69" s="12" t="str">
        <f>IF($B69="","",Work!K56)</f>
        <v/>
      </c>
      <c r="F69" s="12" t="str">
        <f>IF($B69="","",Work!L56)</f>
        <v/>
      </c>
      <c r="G69" s="12" t="str">
        <f>IF($B69="","",Work!M56)</f>
        <v/>
      </c>
      <c r="H69" s="12" t="str">
        <f>IF($B69="","",Work!N56)</f>
        <v/>
      </c>
      <c r="I69" s="12" t="str">
        <f>IF($B69="","",Work!O56)</f>
        <v/>
      </c>
      <c r="J69" s="12" t="str">
        <f>IF($B69="","",Work!P56)</f>
        <v/>
      </c>
      <c r="K69" s="12" t="str">
        <f>IF($B69="","",Work!Q56)</f>
        <v/>
      </c>
      <c r="L69" s="12" t="str">
        <f t="shared" si="2"/>
        <v/>
      </c>
      <c r="M69" s="12" t="str">
        <f t="shared" si="3"/>
        <v/>
      </c>
      <c r="N69" s="12" t="str">
        <f>IF(Data!E57="","",Data!E57)</f>
        <v/>
      </c>
      <c r="O69" s="12" t="str">
        <f>IF(Data!F57="","",Data!F57)</f>
        <v/>
      </c>
      <c r="P69" s="22"/>
    </row>
    <row r="70" spans="1:16" x14ac:dyDescent="0.55000000000000004">
      <c r="A70" s="5" t="str">
        <f>IF(B70="","",SUBTOTAL(3,$B$7:B70))</f>
        <v/>
      </c>
      <c r="B70" s="6" t="str">
        <f>IF(Data!C58="","",Data!C58)</f>
        <v/>
      </c>
      <c r="C70" s="7" t="str">
        <f>IF(Data!D58="","",Data!D58)</f>
        <v/>
      </c>
      <c r="D70" s="12" t="str">
        <f>IF($B70="","",Work!J57)</f>
        <v/>
      </c>
      <c r="E70" s="12" t="str">
        <f>IF($B70="","",Work!K57)</f>
        <v/>
      </c>
      <c r="F70" s="12" t="str">
        <f>IF($B70="","",Work!L57)</f>
        <v/>
      </c>
      <c r="G70" s="12" t="str">
        <f>IF($B70="","",Work!M57)</f>
        <v/>
      </c>
      <c r="H70" s="12" t="str">
        <f>IF($B70="","",Work!N57)</f>
        <v/>
      </c>
      <c r="I70" s="12" t="str">
        <f>IF($B70="","",Work!O57)</f>
        <v/>
      </c>
      <c r="J70" s="12" t="str">
        <f>IF($B70="","",Work!P57)</f>
        <v/>
      </c>
      <c r="K70" s="12" t="str">
        <f>IF($B70="","",Work!Q57)</f>
        <v/>
      </c>
      <c r="L70" s="12" t="str">
        <f t="shared" si="2"/>
        <v/>
      </c>
      <c r="M70" s="12" t="str">
        <f t="shared" si="3"/>
        <v/>
      </c>
      <c r="N70" s="12" t="str">
        <f>IF(Data!E58="","",Data!E58)</f>
        <v/>
      </c>
      <c r="O70" s="12" t="str">
        <f>IF(Data!F58="","",Data!F58)</f>
        <v/>
      </c>
      <c r="P70" s="22"/>
    </row>
    <row r="71" spans="1:16" x14ac:dyDescent="0.55000000000000004">
      <c r="A71" s="5" t="str">
        <f>IF(B71="","",SUBTOTAL(3,$B$7:B71))</f>
        <v/>
      </c>
      <c r="B71" s="6" t="str">
        <f>IF(Data!C59="","",Data!C59)</f>
        <v/>
      </c>
      <c r="C71" s="7" t="str">
        <f>IF(Data!D59="","",Data!D59)</f>
        <v/>
      </c>
      <c r="D71" s="12" t="str">
        <f>IF($B71="","",Work!J58)</f>
        <v/>
      </c>
      <c r="E71" s="12" t="str">
        <f>IF($B71="","",Work!K58)</f>
        <v/>
      </c>
      <c r="F71" s="12" t="str">
        <f>IF($B71="","",Work!L58)</f>
        <v/>
      </c>
      <c r="G71" s="12" t="str">
        <f>IF($B71="","",Work!M58)</f>
        <v/>
      </c>
      <c r="H71" s="12" t="str">
        <f>IF($B71="","",Work!N58)</f>
        <v/>
      </c>
      <c r="I71" s="12" t="str">
        <f>IF($B71="","",Work!O58)</f>
        <v/>
      </c>
      <c r="J71" s="12" t="str">
        <f>IF($B71="","",Work!P58)</f>
        <v/>
      </c>
      <c r="K71" s="12" t="str">
        <f>IF($B71="","",Work!Q58)</f>
        <v/>
      </c>
      <c r="L71" s="12" t="str">
        <f t="shared" si="2"/>
        <v/>
      </c>
      <c r="M71" s="12" t="str">
        <f t="shared" si="3"/>
        <v/>
      </c>
      <c r="N71" s="12" t="str">
        <f>IF(Data!E59="","",Data!E59)</f>
        <v/>
      </c>
      <c r="O71" s="12" t="str">
        <f>IF(Data!F59="","",Data!F59)</f>
        <v/>
      </c>
      <c r="P71" s="22"/>
    </row>
    <row r="72" spans="1:16" x14ac:dyDescent="0.55000000000000004">
      <c r="A72" s="5" t="str">
        <f>IF(B72="","",SUBTOTAL(3,$B$7:B72))</f>
        <v/>
      </c>
      <c r="B72" s="6" t="str">
        <f>IF(Data!C60="","",Data!C60)</f>
        <v/>
      </c>
      <c r="C72" s="7" t="str">
        <f>IF(Data!D60="","",Data!D60)</f>
        <v/>
      </c>
      <c r="D72" s="12" t="str">
        <f>IF($B72="","",Work!J59)</f>
        <v/>
      </c>
      <c r="E72" s="12" t="str">
        <f>IF($B72="","",Work!K59)</f>
        <v/>
      </c>
      <c r="F72" s="12" t="str">
        <f>IF($B72="","",Work!L59)</f>
        <v/>
      </c>
      <c r="G72" s="12" t="str">
        <f>IF($B72="","",Work!M59)</f>
        <v/>
      </c>
      <c r="H72" s="12" t="str">
        <f>IF($B72="","",Work!N59)</f>
        <v/>
      </c>
      <c r="I72" s="12" t="str">
        <f>IF($B72="","",Work!O59)</f>
        <v/>
      </c>
      <c r="J72" s="12" t="str">
        <f>IF($B72="","",Work!P59)</f>
        <v/>
      </c>
      <c r="K72" s="12" t="str">
        <f>IF($B72="","",Work!Q59)</f>
        <v/>
      </c>
      <c r="L72" s="12" t="str">
        <f t="shared" si="2"/>
        <v/>
      </c>
      <c r="M72" s="12" t="str">
        <f t="shared" si="3"/>
        <v/>
      </c>
      <c r="N72" s="12" t="str">
        <f>IF(Data!E60="","",Data!E60)</f>
        <v/>
      </c>
      <c r="O72" s="12" t="str">
        <f>IF(Data!F60="","",Data!F60)</f>
        <v/>
      </c>
      <c r="P72" s="22"/>
    </row>
    <row r="73" spans="1:16" x14ac:dyDescent="0.55000000000000004">
      <c r="A73" s="15" t="str">
        <f>IF(B73="","",SUBTOTAL(3,$B$6:B73))</f>
        <v/>
      </c>
      <c r="B73" s="16" t="str">
        <f>IF(Data!C98="","",Data!C98)</f>
        <v/>
      </c>
      <c r="C73" s="17" t="str">
        <f>IF(Data!D98="","",Data!D98)</f>
        <v/>
      </c>
      <c r="D73" s="18"/>
      <c r="E73" s="18"/>
      <c r="F73" s="18"/>
      <c r="G73" s="18"/>
      <c r="H73" s="18" t="str">
        <f>IF(Work!M72="","",Work!P72)</f>
        <v/>
      </c>
      <c r="I73" s="18" t="str">
        <f>IF(Work!P72="","",Work!Q72)</f>
        <v/>
      </c>
      <c r="J73" s="18"/>
      <c r="K73" s="18"/>
      <c r="L73" s="18"/>
      <c r="M73" s="18"/>
      <c r="N73" s="18"/>
      <c r="O73" s="18"/>
      <c r="P73" s="23"/>
    </row>
    <row r="74" spans="1:16" x14ac:dyDescent="0.55000000000000004">
      <c r="A74" s="19"/>
      <c r="B74" s="20"/>
      <c r="C74" s="21"/>
      <c r="D74" s="19"/>
      <c r="E74" s="19"/>
      <c r="F74" s="19"/>
      <c r="G74" s="19"/>
      <c r="H74" s="19"/>
      <c r="I74" s="19"/>
      <c r="J74" s="110"/>
      <c r="K74" s="110"/>
      <c r="L74" s="110"/>
      <c r="M74" s="110"/>
      <c r="N74" s="110"/>
      <c r="O74" s="110"/>
      <c r="P74" s="24"/>
    </row>
    <row r="75" spans="1:16" x14ac:dyDescent="0.55000000000000004">
      <c r="J75" s="96" t="str">
        <f>"("&amp;Data!I4&amp;")"</f>
        <v>(นายตัวอย่าง 1 สกุลดี 1)</v>
      </c>
      <c r="K75" s="96"/>
      <c r="L75" s="96"/>
      <c r="M75" s="96"/>
      <c r="N75" s="96"/>
      <c r="O75" s="96"/>
    </row>
    <row r="76" spans="1:16" x14ac:dyDescent="0.55000000000000004">
      <c r="J76" s="96" t="s">
        <v>27</v>
      </c>
      <c r="K76" s="96"/>
      <c r="L76" s="96"/>
      <c r="M76" s="96"/>
      <c r="N76" s="96"/>
      <c r="O76" s="96"/>
    </row>
  </sheetData>
  <sheetProtection sheet="1" objects="1" scenarios="1" selectLockedCells="1" selectUnlockedCells="1"/>
  <mergeCells count="32">
    <mergeCell ref="J76:O76"/>
    <mergeCell ref="A40:P40"/>
    <mergeCell ref="A41:P41"/>
    <mergeCell ref="A43:A44"/>
    <mergeCell ref="B43:B44"/>
    <mergeCell ref="C43:C44"/>
    <mergeCell ref="D43:E43"/>
    <mergeCell ref="F43:G43"/>
    <mergeCell ref="H43:I43"/>
    <mergeCell ref="J43:K43"/>
    <mergeCell ref="L43:M43"/>
    <mergeCell ref="N43:N44"/>
    <mergeCell ref="O43:O44"/>
    <mergeCell ref="P43:P44"/>
    <mergeCell ref="J74:O74"/>
    <mergeCell ref="J75:O75"/>
    <mergeCell ref="J39:O39"/>
    <mergeCell ref="A1:P1"/>
    <mergeCell ref="A2:P2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O4:O5"/>
    <mergeCell ref="P4:P5"/>
    <mergeCell ref="J37:O37"/>
    <mergeCell ref="J38:O38"/>
  </mergeCells>
  <printOptions horizontalCentered="1"/>
  <pageMargins left="0.31496062992125984" right="0.31496062992125984" top="0.39370078740157483" bottom="0.35433070866141736" header="0.31496062992125984" footer="0.31496062992125984"/>
  <pageSetup paperSize="9" scale="90" orientation="portrait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7EEB1-ACA6-4AC8-A18A-FBB8E27B13D8}">
  <dimension ref="B1:K167"/>
  <sheetViews>
    <sheetView showGridLines="0" workbookViewId="0">
      <selection activeCell="F3" sqref="F3"/>
    </sheetView>
  </sheetViews>
  <sheetFormatPr defaultRowHeight="14.25" x14ac:dyDescent="0.2"/>
  <cols>
    <col min="1" max="1" width="1.875" customWidth="1"/>
    <col min="2" max="2" width="18.75" style="49" bestFit="1" customWidth="1"/>
    <col min="3" max="3" width="69" bestFit="1" customWidth="1"/>
    <col min="4" max="4" width="3.25" customWidth="1"/>
  </cols>
  <sheetData>
    <row r="1" spans="2:11" s="47" customFormat="1" x14ac:dyDescent="0.2">
      <c r="B1" s="67" t="s">
        <v>82</v>
      </c>
      <c r="C1" s="67" t="s">
        <v>83</v>
      </c>
      <c r="E1" s="84" t="s">
        <v>100</v>
      </c>
    </row>
    <row r="2" spans="2:11" x14ac:dyDescent="0.2">
      <c r="B2" s="70">
        <v>44117</v>
      </c>
      <c r="C2" s="69" t="s">
        <v>77</v>
      </c>
      <c r="D2" s="85"/>
      <c r="E2" s="85" t="s">
        <v>95</v>
      </c>
      <c r="F2" s="85"/>
      <c r="G2" s="85"/>
      <c r="H2" s="85"/>
      <c r="I2" s="85"/>
      <c r="J2" s="85"/>
      <c r="K2" s="85"/>
    </row>
    <row r="3" spans="2:11" x14ac:dyDescent="0.2">
      <c r="B3" s="70">
        <v>44127</v>
      </c>
      <c r="C3" s="69" t="s">
        <v>78</v>
      </c>
      <c r="D3" s="85"/>
      <c r="E3" s="85" t="s">
        <v>101</v>
      </c>
      <c r="F3" s="85"/>
      <c r="G3" s="85"/>
      <c r="H3" s="85"/>
      <c r="I3" s="85"/>
      <c r="J3" s="85"/>
      <c r="K3" s="85"/>
    </row>
    <row r="4" spans="2:11" x14ac:dyDescent="0.2">
      <c r="B4" s="70">
        <v>44154</v>
      </c>
      <c r="C4" s="69" t="s">
        <v>79</v>
      </c>
      <c r="D4" s="85"/>
      <c r="E4" s="85" t="s">
        <v>103</v>
      </c>
      <c r="F4" s="85"/>
      <c r="G4" s="85"/>
      <c r="H4" s="85"/>
      <c r="I4" s="85"/>
      <c r="J4" s="85"/>
      <c r="K4" s="85"/>
    </row>
    <row r="5" spans="2:11" x14ac:dyDescent="0.2">
      <c r="B5" s="70">
        <v>44155</v>
      </c>
      <c r="C5" s="69" t="s">
        <v>79</v>
      </c>
      <c r="D5" s="85"/>
      <c r="E5" s="86" t="s">
        <v>96</v>
      </c>
      <c r="F5" s="85"/>
      <c r="G5" s="85"/>
      <c r="H5" s="85"/>
      <c r="I5" s="85"/>
      <c r="J5" s="85"/>
      <c r="K5" s="85"/>
    </row>
    <row r="6" spans="2:11" x14ac:dyDescent="0.2">
      <c r="B6" s="70">
        <v>44175</v>
      </c>
      <c r="C6" s="69" t="s">
        <v>71</v>
      </c>
      <c r="D6" s="85"/>
      <c r="E6" s="86" t="s">
        <v>102</v>
      </c>
      <c r="F6" s="85"/>
      <c r="G6" s="85"/>
      <c r="H6" s="85"/>
      <c r="I6" s="85"/>
      <c r="J6" s="85"/>
      <c r="K6" s="85"/>
    </row>
    <row r="7" spans="2:11" x14ac:dyDescent="0.2">
      <c r="B7" s="70">
        <v>44176</v>
      </c>
      <c r="C7" s="69" t="s">
        <v>80</v>
      </c>
      <c r="D7" s="85"/>
      <c r="E7" s="85" t="s">
        <v>97</v>
      </c>
      <c r="F7" s="85"/>
      <c r="G7" s="85"/>
      <c r="H7" s="85"/>
      <c r="I7" s="85"/>
      <c r="J7" s="85"/>
      <c r="K7" s="85"/>
    </row>
    <row r="8" spans="2:11" x14ac:dyDescent="0.2">
      <c r="B8" s="70">
        <v>44196</v>
      </c>
      <c r="C8" s="69" t="s">
        <v>72</v>
      </c>
      <c r="D8" s="85"/>
      <c r="E8" s="85" t="s">
        <v>98</v>
      </c>
      <c r="F8" s="85"/>
      <c r="G8" s="85"/>
      <c r="H8" s="85"/>
      <c r="I8" s="85"/>
      <c r="J8" s="85"/>
      <c r="K8" s="85"/>
    </row>
    <row r="9" spans="2:11" x14ac:dyDescent="0.2">
      <c r="B9" s="70">
        <v>44197</v>
      </c>
      <c r="C9" s="69" t="s">
        <v>57</v>
      </c>
      <c r="D9" s="85"/>
      <c r="E9" s="86" t="s">
        <v>99</v>
      </c>
      <c r="F9" s="85"/>
      <c r="G9" s="85"/>
      <c r="H9" s="85"/>
      <c r="I9" s="85"/>
      <c r="J9" s="85"/>
      <c r="K9" s="85"/>
    </row>
    <row r="10" spans="2:11" x14ac:dyDescent="0.2">
      <c r="B10" s="70">
        <v>44239</v>
      </c>
      <c r="C10" s="69" t="s">
        <v>58</v>
      </c>
    </row>
    <row r="11" spans="2:11" x14ac:dyDescent="0.2">
      <c r="B11" s="70">
        <v>44253</v>
      </c>
      <c r="C11" s="69" t="s">
        <v>59</v>
      </c>
    </row>
    <row r="12" spans="2:11" x14ac:dyDescent="0.2">
      <c r="B12" s="70">
        <v>44292</v>
      </c>
      <c r="C12" s="69" t="s">
        <v>60</v>
      </c>
    </row>
    <row r="13" spans="2:11" x14ac:dyDescent="0.2">
      <c r="B13" s="70">
        <v>44298</v>
      </c>
      <c r="C13" s="69" t="s">
        <v>61</v>
      </c>
    </row>
    <row r="14" spans="2:11" x14ac:dyDescent="0.2">
      <c r="B14" s="70">
        <v>44299</v>
      </c>
      <c r="C14" s="69" t="s">
        <v>62</v>
      </c>
    </row>
    <row r="15" spans="2:11" x14ac:dyDescent="0.2">
      <c r="B15" s="70">
        <v>44300</v>
      </c>
      <c r="C15" s="69" t="s">
        <v>62</v>
      </c>
    </row>
    <row r="16" spans="2:11" x14ac:dyDescent="0.2">
      <c r="B16" s="70">
        <v>44301</v>
      </c>
      <c r="C16" s="69" t="s">
        <v>62</v>
      </c>
    </row>
    <row r="17" spans="2:3" x14ac:dyDescent="0.2">
      <c r="B17" s="70">
        <v>44320</v>
      </c>
      <c r="C17" s="69" t="s">
        <v>63</v>
      </c>
    </row>
    <row r="18" spans="2:3" x14ac:dyDescent="0.2">
      <c r="B18" s="70">
        <v>44326</v>
      </c>
      <c r="C18" s="69" t="s">
        <v>64</v>
      </c>
    </row>
    <row r="19" spans="2:3" x14ac:dyDescent="0.2">
      <c r="B19" s="70">
        <v>44342</v>
      </c>
      <c r="C19" s="69" t="s">
        <v>65</v>
      </c>
    </row>
    <row r="20" spans="2:3" x14ac:dyDescent="0.2">
      <c r="B20" s="70">
        <v>44350</v>
      </c>
      <c r="C20" s="69" t="s">
        <v>94</v>
      </c>
    </row>
    <row r="21" spans="2:3" x14ac:dyDescent="0.2">
      <c r="B21" s="70">
        <v>44403</v>
      </c>
      <c r="C21" s="69" t="s">
        <v>66</v>
      </c>
    </row>
    <row r="22" spans="2:3" x14ac:dyDescent="0.2">
      <c r="B22" s="70">
        <v>44404</v>
      </c>
      <c r="C22" s="69" t="s">
        <v>67</v>
      </c>
    </row>
    <row r="23" spans="2:3" x14ac:dyDescent="0.2">
      <c r="B23" s="70">
        <v>44405</v>
      </c>
      <c r="C23" s="69" t="s">
        <v>91</v>
      </c>
    </row>
    <row r="24" spans="2:3" x14ac:dyDescent="0.2">
      <c r="B24" s="70">
        <v>44420</v>
      </c>
      <c r="C24" s="69" t="s">
        <v>92</v>
      </c>
    </row>
    <row r="25" spans="2:3" x14ac:dyDescent="0.2">
      <c r="B25" s="70">
        <v>44463</v>
      </c>
      <c r="C25" s="69" t="s">
        <v>68</v>
      </c>
    </row>
    <row r="26" spans="2:3" x14ac:dyDescent="0.2">
      <c r="B26" s="70">
        <v>44475</v>
      </c>
      <c r="C26" s="69" t="s">
        <v>69</v>
      </c>
    </row>
    <row r="27" spans="2:3" x14ac:dyDescent="0.2">
      <c r="B27" s="70">
        <v>44482</v>
      </c>
      <c r="C27" s="69" t="s">
        <v>77</v>
      </c>
    </row>
    <row r="28" spans="2:3" x14ac:dyDescent="0.2">
      <c r="B28" s="70">
        <v>44491</v>
      </c>
      <c r="C28" s="69" t="s">
        <v>70</v>
      </c>
    </row>
    <row r="29" spans="2:3" x14ac:dyDescent="0.2">
      <c r="B29" s="70">
        <v>44536</v>
      </c>
      <c r="C29" s="69" t="s">
        <v>93</v>
      </c>
    </row>
    <row r="30" spans="2:3" x14ac:dyDescent="0.2">
      <c r="B30" s="70">
        <v>44540</v>
      </c>
      <c r="C30" s="69" t="s">
        <v>71</v>
      </c>
    </row>
    <row r="31" spans="2:3" x14ac:dyDescent="0.2">
      <c r="B31" s="70">
        <v>44561</v>
      </c>
      <c r="C31" s="69" t="s">
        <v>72</v>
      </c>
    </row>
    <row r="32" spans="2:3" x14ac:dyDescent="0.2">
      <c r="B32" s="70"/>
      <c r="C32" s="69"/>
    </row>
    <row r="33" spans="2:3" x14ac:dyDescent="0.2">
      <c r="B33" s="70"/>
      <c r="C33" s="69"/>
    </row>
    <row r="34" spans="2:3" x14ac:dyDescent="0.2">
      <c r="B34" s="70"/>
      <c r="C34" s="69"/>
    </row>
    <row r="35" spans="2:3" x14ac:dyDescent="0.2">
      <c r="B35" s="70"/>
      <c r="C35" s="69"/>
    </row>
    <row r="36" spans="2:3" x14ac:dyDescent="0.2">
      <c r="B36" s="70"/>
      <c r="C36" s="69"/>
    </row>
    <row r="37" spans="2:3" x14ac:dyDescent="0.2">
      <c r="B37" s="70"/>
      <c r="C37" s="69"/>
    </row>
    <row r="38" spans="2:3" x14ac:dyDescent="0.2">
      <c r="B38" s="70"/>
      <c r="C38" s="69"/>
    </row>
    <row r="39" spans="2:3" x14ac:dyDescent="0.2">
      <c r="B39" s="70"/>
      <c r="C39" s="69"/>
    </row>
    <row r="40" spans="2:3" x14ac:dyDescent="0.2">
      <c r="B40" s="70"/>
      <c r="C40" s="69"/>
    </row>
    <row r="41" spans="2:3" x14ac:dyDescent="0.2">
      <c r="B41" s="70"/>
      <c r="C41" s="69"/>
    </row>
    <row r="42" spans="2:3" x14ac:dyDescent="0.2">
      <c r="B42" s="70"/>
      <c r="C42" s="69"/>
    </row>
    <row r="43" spans="2:3" x14ac:dyDescent="0.2">
      <c r="B43" s="70"/>
      <c r="C43" s="69"/>
    </row>
    <row r="44" spans="2:3" x14ac:dyDescent="0.2">
      <c r="B44" s="70"/>
      <c r="C44" s="69"/>
    </row>
    <row r="45" spans="2:3" x14ac:dyDescent="0.2">
      <c r="B45" s="70"/>
      <c r="C45" s="69"/>
    </row>
    <row r="46" spans="2:3" x14ac:dyDescent="0.2">
      <c r="B46" s="70"/>
      <c r="C46" s="69"/>
    </row>
    <row r="47" spans="2:3" x14ac:dyDescent="0.2">
      <c r="B47" s="70"/>
      <c r="C47" s="69"/>
    </row>
    <row r="48" spans="2:3" x14ac:dyDescent="0.2">
      <c r="B48" s="70"/>
      <c r="C48" s="69"/>
    </row>
    <row r="49" spans="2:3" x14ac:dyDescent="0.2">
      <c r="B49" s="70"/>
      <c r="C49" s="69"/>
    </row>
    <row r="50" spans="2:3" x14ac:dyDescent="0.2">
      <c r="B50" s="70"/>
      <c r="C50" s="69"/>
    </row>
    <row r="51" spans="2:3" x14ac:dyDescent="0.2">
      <c r="B51" s="48"/>
      <c r="C51" s="69"/>
    </row>
    <row r="52" spans="2:3" x14ac:dyDescent="0.2">
      <c r="B52" s="48"/>
      <c r="C52" s="68"/>
    </row>
    <row r="53" spans="2:3" x14ac:dyDescent="0.2">
      <c r="B53" s="48"/>
      <c r="C53" s="68"/>
    </row>
    <row r="54" spans="2:3" x14ac:dyDescent="0.2">
      <c r="B54" s="48"/>
      <c r="C54" s="68"/>
    </row>
    <row r="55" spans="2:3" x14ac:dyDescent="0.2">
      <c r="B55" s="48"/>
      <c r="C55" s="68"/>
    </row>
    <row r="56" spans="2:3" x14ac:dyDescent="0.2">
      <c r="B56" s="48"/>
    </row>
    <row r="57" spans="2:3" x14ac:dyDescent="0.2">
      <c r="B57" s="48"/>
    </row>
    <row r="58" spans="2:3" x14ac:dyDescent="0.2">
      <c r="B58" s="48"/>
    </row>
    <row r="59" spans="2:3" x14ac:dyDescent="0.2">
      <c r="B59" s="48"/>
    </row>
    <row r="60" spans="2:3" x14ac:dyDescent="0.2">
      <c r="B60" s="48"/>
    </row>
    <row r="61" spans="2:3" x14ac:dyDescent="0.2">
      <c r="B61" s="48"/>
    </row>
    <row r="62" spans="2:3" x14ac:dyDescent="0.2">
      <c r="B62" s="48"/>
    </row>
    <row r="63" spans="2:3" x14ac:dyDescent="0.2">
      <c r="B63" s="48"/>
    </row>
    <row r="64" spans="2:3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  <row r="77" spans="2:2" x14ac:dyDescent="0.2">
      <c r="B77" s="48"/>
    </row>
    <row r="78" spans="2:2" x14ac:dyDescent="0.2">
      <c r="B78" s="48"/>
    </row>
    <row r="79" spans="2:2" x14ac:dyDescent="0.2">
      <c r="B79" s="48"/>
    </row>
    <row r="80" spans="2:2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  <row r="90" spans="2:2" x14ac:dyDescent="0.2">
      <c r="B90" s="48"/>
    </row>
    <row r="91" spans="2:2" x14ac:dyDescent="0.2">
      <c r="B91" s="48"/>
    </row>
    <row r="92" spans="2:2" x14ac:dyDescent="0.2">
      <c r="B92" s="48"/>
    </row>
    <row r="93" spans="2:2" x14ac:dyDescent="0.2">
      <c r="B93" s="48"/>
    </row>
    <row r="94" spans="2:2" x14ac:dyDescent="0.2">
      <c r="B94" s="48"/>
    </row>
    <row r="95" spans="2:2" x14ac:dyDescent="0.2">
      <c r="B95" s="48"/>
    </row>
    <row r="96" spans="2:2" x14ac:dyDescent="0.2">
      <c r="B96" s="48"/>
    </row>
    <row r="97" spans="2:2" x14ac:dyDescent="0.2">
      <c r="B97" s="48"/>
    </row>
    <row r="98" spans="2:2" x14ac:dyDescent="0.2">
      <c r="B98" s="48"/>
    </row>
    <row r="99" spans="2:2" x14ac:dyDescent="0.2">
      <c r="B99" s="48"/>
    </row>
    <row r="100" spans="2:2" x14ac:dyDescent="0.2">
      <c r="B100" s="48"/>
    </row>
    <row r="101" spans="2:2" x14ac:dyDescent="0.2">
      <c r="B101" s="48"/>
    </row>
    <row r="102" spans="2:2" x14ac:dyDescent="0.2">
      <c r="B102" s="48"/>
    </row>
    <row r="103" spans="2:2" x14ac:dyDescent="0.2">
      <c r="B103" s="48"/>
    </row>
    <row r="104" spans="2:2" x14ac:dyDescent="0.2">
      <c r="B104" s="48"/>
    </row>
    <row r="105" spans="2:2" x14ac:dyDescent="0.2">
      <c r="B105" s="48"/>
    </row>
    <row r="106" spans="2:2" x14ac:dyDescent="0.2">
      <c r="B106" s="48"/>
    </row>
    <row r="107" spans="2:2" x14ac:dyDescent="0.2">
      <c r="B107" s="48"/>
    </row>
    <row r="108" spans="2:2" x14ac:dyDescent="0.2">
      <c r="B108" s="48"/>
    </row>
    <row r="109" spans="2:2" x14ac:dyDescent="0.2">
      <c r="B109" s="48"/>
    </row>
    <row r="110" spans="2:2" x14ac:dyDescent="0.2">
      <c r="B110" s="48"/>
    </row>
    <row r="111" spans="2:2" x14ac:dyDescent="0.2">
      <c r="B111" s="48"/>
    </row>
    <row r="112" spans="2:2" x14ac:dyDescent="0.2">
      <c r="B112" s="48"/>
    </row>
    <row r="113" spans="2:2" x14ac:dyDescent="0.2">
      <c r="B113" s="48"/>
    </row>
    <row r="114" spans="2:2" x14ac:dyDescent="0.2">
      <c r="B114" s="48"/>
    </row>
    <row r="115" spans="2:2" x14ac:dyDescent="0.2">
      <c r="B115" s="48"/>
    </row>
    <row r="116" spans="2:2" x14ac:dyDescent="0.2">
      <c r="B116" s="48"/>
    </row>
    <row r="117" spans="2:2" x14ac:dyDescent="0.2">
      <c r="B117" s="48"/>
    </row>
    <row r="118" spans="2:2" x14ac:dyDescent="0.2">
      <c r="B118" s="48"/>
    </row>
    <row r="119" spans="2:2" x14ac:dyDescent="0.2">
      <c r="B119" s="48"/>
    </row>
    <row r="120" spans="2:2" x14ac:dyDescent="0.2">
      <c r="B120" s="48"/>
    </row>
    <row r="121" spans="2:2" x14ac:dyDescent="0.2">
      <c r="B121" s="48"/>
    </row>
    <row r="122" spans="2:2" x14ac:dyDescent="0.2">
      <c r="B122" s="48"/>
    </row>
    <row r="123" spans="2:2" x14ac:dyDescent="0.2">
      <c r="B123" s="48"/>
    </row>
    <row r="124" spans="2:2" x14ac:dyDescent="0.2">
      <c r="B124" s="48"/>
    </row>
    <row r="125" spans="2:2" x14ac:dyDescent="0.2">
      <c r="B125" s="48"/>
    </row>
    <row r="126" spans="2:2" x14ac:dyDescent="0.2">
      <c r="B126" s="48"/>
    </row>
    <row r="127" spans="2:2" x14ac:dyDescent="0.2">
      <c r="B127" s="48"/>
    </row>
    <row r="128" spans="2:2" x14ac:dyDescent="0.2">
      <c r="B128" s="48"/>
    </row>
    <row r="129" spans="2:2" x14ac:dyDescent="0.2">
      <c r="B129" s="48"/>
    </row>
    <row r="130" spans="2:2" x14ac:dyDescent="0.2">
      <c r="B130" s="48"/>
    </row>
    <row r="131" spans="2:2" x14ac:dyDescent="0.2">
      <c r="B131" s="48"/>
    </row>
    <row r="132" spans="2:2" x14ac:dyDescent="0.2">
      <c r="B132" s="48"/>
    </row>
    <row r="133" spans="2:2" x14ac:dyDescent="0.2">
      <c r="B133" s="48"/>
    </row>
    <row r="134" spans="2:2" x14ac:dyDescent="0.2">
      <c r="B134" s="48"/>
    </row>
    <row r="135" spans="2:2" x14ac:dyDescent="0.2">
      <c r="B135" s="48"/>
    </row>
    <row r="136" spans="2:2" x14ac:dyDescent="0.2">
      <c r="B136" s="48"/>
    </row>
    <row r="137" spans="2:2" x14ac:dyDescent="0.2">
      <c r="B137" s="48"/>
    </row>
    <row r="138" spans="2:2" x14ac:dyDescent="0.2">
      <c r="B138" s="48"/>
    </row>
    <row r="139" spans="2:2" x14ac:dyDescent="0.2">
      <c r="B139" s="48"/>
    </row>
    <row r="140" spans="2:2" x14ac:dyDescent="0.2">
      <c r="B140" s="48"/>
    </row>
    <row r="141" spans="2:2" x14ac:dyDescent="0.2">
      <c r="B141" s="48"/>
    </row>
    <row r="142" spans="2:2" x14ac:dyDescent="0.2">
      <c r="B142" s="48"/>
    </row>
    <row r="143" spans="2:2" x14ac:dyDescent="0.2">
      <c r="B143" s="48"/>
    </row>
    <row r="144" spans="2:2" x14ac:dyDescent="0.2">
      <c r="B144" s="48"/>
    </row>
    <row r="145" spans="2:2" x14ac:dyDescent="0.2">
      <c r="B145" s="48"/>
    </row>
    <row r="146" spans="2:2" x14ac:dyDescent="0.2">
      <c r="B146" s="48"/>
    </row>
    <row r="147" spans="2:2" x14ac:dyDescent="0.2">
      <c r="B147" s="48"/>
    </row>
    <row r="148" spans="2:2" x14ac:dyDescent="0.2">
      <c r="B148" s="48"/>
    </row>
    <row r="149" spans="2:2" x14ac:dyDescent="0.2">
      <c r="B149" s="48"/>
    </row>
    <row r="150" spans="2:2" x14ac:dyDescent="0.2">
      <c r="B150" s="48"/>
    </row>
    <row r="151" spans="2:2" x14ac:dyDescent="0.2">
      <c r="B151" s="48"/>
    </row>
    <row r="152" spans="2:2" x14ac:dyDescent="0.2">
      <c r="B152" s="48"/>
    </row>
    <row r="153" spans="2:2" x14ac:dyDescent="0.2">
      <c r="B153" s="48"/>
    </row>
    <row r="154" spans="2:2" x14ac:dyDescent="0.2">
      <c r="B154" s="48"/>
    </row>
    <row r="155" spans="2:2" x14ac:dyDescent="0.2">
      <c r="B155" s="48"/>
    </row>
    <row r="156" spans="2:2" x14ac:dyDescent="0.2">
      <c r="B156" s="48"/>
    </row>
    <row r="157" spans="2:2" x14ac:dyDescent="0.2">
      <c r="B157" s="48"/>
    </row>
    <row r="158" spans="2:2" x14ac:dyDescent="0.2">
      <c r="B158" s="48"/>
    </row>
    <row r="159" spans="2:2" x14ac:dyDescent="0.2">
      <c r="B159" s="48"/>
    </row>
    <row r="160" spans="2:2" x14ac:dyDescent="0.2">
      <c r="B160" s="48"/>
    </row>
    <row r="161" spans="2:2" x14ac:dyDescent="0.2">
      <c r="B161" s="48"/>
    </row>
    <row r="162" spans="2:2" x14ac:dyDescent="0.2">
      <c r="B162" s="48"/>
    </row>
    <row r="163" spans="2:2" x14ac:dyDescent="0.2">
      <c r="B163" s="48"/>
    </row>
    <row r="164" spans="2:2" x14ac:dyDescent="0.2">
      <c r="B164" s="48"/>
    </row>
    <row r="165" spans="2:2" x14ac:dyDescent="0.2">
      <c r="B165" s="48"/>
    </row>
    <row r="166" spans="2:2" x14ac:dyDescent="0.2">
      <c r="B166" s="48"/>
    </row>
    <row r="167" spans="2:2" x14ac:dyDescent="0.2">
      <c r="B167" s="48"/>
    </row>
  </sheetData>
  <conditionalFormatting sqref="B2:C50">
    <cfRule type="expression" dxfId="0" priority="1">
      <formula>$B2&lt;&gt;""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8C3F-142C-47C4-91A9-21DFF57EFC6B}">
  <dimension ref="A1:C47"/>
  <sheetViews>
    <sheetView showGridLines="0" zoomScaleNormal="100" workbookViewId="0">
      <selection activeCell="I14" sqref="I14"/>
    </sheetView>
  </sheetViews>
  <sheetFormatPr defaultRowHeight="14.25" x14ac:dyDescent="0.2"/>
  <cols>
    <col min="1" max="1" width="6.875" customWidth="1"/>
    <col min="256" max="256" width="3.125" customWidth="1"/>
    <col min="512" max="512" width="3.125" customWidth="1"/>
    <col min="768" max="768" width="3.125" customWidth="1"/>
    <col min="1024" max="1024" width="3.125" customWidth="1"/>
    <col min="1280" max="1280" width="3.125" customWidth="1"/>
    <col min="1536" max="1536" width="3.125" customWidth="1"/>
    <col min="1792" max="1792" width="3.125" customWidth="1"/>
    <col min="2048" max="2048" width="3.125" customWidth="1"/>
    <col min="2304" max="2304" width="3.125" customWidth="1"/>
    <col min="2560" max="2560" width="3.125" customWidth="1"/>
    <col min="2816" max="2816" width="3.125" customWidth="1"/>
    <col min="3072" max="3072" width="3.125" customWidth="1"/>
    <col min="3328" max="3328" width="3.125" customWidth="1"/>
    <col min="3584" max="3584" width="3.125" customWidth="1"/>
    <col min="3840" max="3840" width="3.125" customWidth="1"/>
    <col min="4096" max="4096" width="3.125" customWidth="1"/>
    <col min="4352" max="4352" width="3.125" customWidth="1"/>
    <col min="4608" max="4608" width="3.125" customWidth="1"/>
    <col min="4864" max="4864" width="3.125" customWidth="1"/>
    <col min="5120" max="5120" width="3.125" customWidth="1"/>
    <col min="5376" max="5376" width="3.125" customWidth="1"/>
    <col min="5632" max="5632" width="3.125" customWidth="1"/>
    <col min="5888" max="5888" width="3.125" customWidth="1"/>
    <col min="6144" max="6144" width="3.125" customWidth="1"/>
    <col min="6400" max="6400" width="3.125" customWidth="1"/>
    <col min="6656" max="6656" width="3.125" customWidth="1"/>
    <col min="6912" max="6912" width="3.125" customWidth="1"/>
    <col min="7168" max="7168" width="3.125" customWidth="1"/>
    <col min="7424" max="7424" width="3.125" customWidth="1"/>
    <col min="7680" max="7680" width="3.125" customWidth="1"/>
    <col min="7936" max="7936" width="3.125" customWidth="1"/>
    <col min="8192" max="8192" width="3.125" customWidth="1"/>
    <col min="8448" max="8448" width="3.125" customWidth="1"/>
    <col min="8704" max="8704" width="3.125" customWidth="1"/>
    <col min="8960" max="8960" width="3.125" customWidth="1"/>
    <col min="9216" max="9216" width="3.125" customWidth="1"/>
    <col min="9472" max="9472" width="3.125" customWidth="1"/>
    <col min="9728" max="9728" width="3.125" customWidth="1"/>
    <col min="9984" max="9984" width="3.125" customWidth="1"/>
    <col min="10240" max="10240" width="3.125" customWidth="1"/>
    <col min="10496" max="10496" width="3.125" customWidth="1"/>
    <col min="10752" max="10752" width="3.125" customWidth="1"/>
    <col min="11008" max="11008" width="3.125" customWidth="1"/>
    <col min="11264" max="11264" width="3.125" customWidth="1"/>
    <col min="11520" max="11520" width="3.125" customWidth="1"/>
    <col min="11776" max="11776" width="3.125" customWidth="1"/>
    <col min="12032" max="12032" width="3.125" customWidth="1"/>
    <col min="12288" max="12288" width="3.125" customWidth="1"/>
    <col min="12544" max="12544" width="3.125" customWidth="1"/>
    <col min="12800" max="12800" width="3.125" customWidth="1"/>
    <col min="13056" max="13056" width="3.125" customWidth="1"/>
    <col min="13312" max="13312" width="3.125" customWidth="1"/>
    <col min="13568" max="13568" width="3.125" customWidth="1"/>
    <col min="13824" max="13824" width="3.125" customWidth="1"/>
    <col min="14080" max="14080" width="3.125" customWidth="1"/>
    <col min="14336" max="14336" width="3.125" customWidth="1"/>
    <col min="14592" max="14592" width="3.125" customWidth="1"/>
    <col min="14848" max="14848" width="3.125" customWidth="1"/>
    <col min="15104" max="15104" width="3.125" customWidth="1"/>
    <col min="15360" max="15360" width="3.125" customWidth="1"/>
    <col min="15616" max="15616" width="3.125" customWidth="1"/>
    <col min="15872" max="15872" width="3.125" customWidth="1"/>
    <col min="16128" max="16128" width="3.125" customWidth="1"/>
  </cols>
  <sheetData>
    <row r="1" spans="1:3" s="77" customFormat="1" x14ac:dyDescent="0.2">
      <c r="A1" s="76" t="s">
        <v>106</v>
      </c>
    </row>
    <row r="2" spans="1:3" s="77" customFormat="1" ht="6" customHeight="1" x14ac:dyDescent="0.2">
      <c r="A2" s="76"/>
    </row>
    <row r="3" spans="1:3" s="83" customFormat="1" x14ac:dyDescent="0.2">
      <c r="A3" s="82" t="s">
        <v>138</v>
      </c>
    </row>
    <row r="4" spans="1:3" s="83" customFormat="1" x14ac:dyDescent="0.2">
      <c r="A4" s="82" t="s">
        <v>73</v>
      </c>
    </row>
    <row r="5" spans="1:3" s="83" customFormat="1" x14ac:dyDescent="0.2">
      <c r="A5" s="82" t="s">
        <v>74</v>
      </c>
    </row>
    <row r="6" spans="1:3" s="83" customFormat="1" ht="7.5" customHeight="1" x14ac:dyDescent="0.2">
      <c r="A6" s="82"/>
    </row>
    <row r="7" spans="1:3" s="79" customFormat="1" x14ac:dyDescent="0.2">
      <c r="A7" s="80" t="s">
        <v>118</v>
      </c>
    </row>
    <row r="8" spans="1:3" s="79" customFormat="1" x14ac:dyDescent="0.2">
      <c r="A8" s="81" t="s">
        <v>119</v>
      </c>
    </row>
    <row r="9" spans="1:3" s="79" customFormat="1" x14ac:dyDescent="0.2">
      <c r="A9" s="81" t="s">
        <v>120</v>
      </c>
    </row>
    <row r="10" spans="1:3" s="79" customFormat="1" x14ac:dyDescent="0.2">
      <c r="A10" s="80" t="s">
        <v>121</v>
      </c>
    </row>
    <row r="11" spans="1:3" s="79" customFormat="1" x14ac:dyDescent="0.2">
      <c r="A11" s="80" t="s">
        <v>122</v>
      </c>
      <c r="C11" s="81"/>
    </row>
    <row r="12" spans="1:3" s="79" customFormat="1" x14ac:dyDescent="0.2">
      <c r="A12" s="81" t="s">
        <v>123</v>
      </c>
    </row>
    <row r="13" spans="1:3" s="79" customFormat="1" x14ac:dyDescent="0.2">
      <c r="A13" s="80" t="s">
        <v>124</v>
      </c>
    </row>
    <row r="14" spans="1:3" s="79" customFormat="1" x14ac:dyDescent="0.2">
      <c r="A14" s="81" t="s">
        <v>125</v>
      </c>
    </row>
    <row r="15" spans="1:3" s="79" customFormat="1" x14ac:dyDescent="0.2">
      <c r="A15" s="81" t="s">
        <v>110</v>
      </c>
    </row>
    <row r="16" spans="1:3" s="79" customFormat="1" x14ac:dyDescent="0.2">
      <c r="A16" s="80" t="s">
        <v>126</v>
      </c>
    </row>
    <row r="17" spans="1:2" s="79" customFormat="1" x14ac:dyDescent="0.2">
      <c r="A17" s="81" t="s">
        <v>127</v>
      </c>
    </row>
    <row r="18" spans="1:2" s="79" customFormat="1" x14ac:dyDescent="0.2">
      <c r="A18" s="81" t="s">
        <v>75</v>
      </c>
      <c r="B18" s="78"/>
    </row>
    <row r="19" spans="1:2" s="79" customFormat="1" x14ac:dyDescent="0.2">
      <c r="A19" s="80" t="s">
        <v>111</v>
      </c>
    </row>
    <row r="20" spans="1:2" s="79" customFormat="1" x14ac:dyDescent="0.2">
      <c r="A20" s="81" t="s">
        <v>128</v>
      </c>
    </row>
    <row r="21" spans="1:2" s="79" customFormat="1" x14ac:dyDescent="0.2">
      <c r="A21" s="81" t="s">
        <v>129</v>
      </c>
    </row>
    <row r="22" spans="1:2" s="79" customFormat="1" x14ac:dyDescent="0.2">
      <c r="A22" s="80" t="s">
        <v>115</v>
      </c>
    </row>
    <row r="23" spans="1:2" s="79" customFormat="1" x14ac:dyDescent="0.2">
      <c r="A23" s="81" t="s">
        <v>130</v>
      </c>
    </row>
    <row r="24" spans="1:2" s="79" customFormat="1" x14ac:dyDescent="0.2">
      <c r="A24" s="80" t="s">
        <v>116</v>
      </c>
    </row>
    <row r="25" spans="1:2" s="79" customFormat="1" x14ac:dyDescent="0.2">
      <c r="A25" s="81" t="s">
        <v>112</v>
      </c>
    </row>
    <row r="26" spans="1:2" s="79" customFormat="1" x14ac:dyDescent="0.2">
      <c r="A26" s="81" t="s">
        <v>131</v>
      </c>
    </row>
    <row r="27" spans="1:2" s="79" customFormat="1" x14ac:dyDescent="0.2">
      <c r="A27" s="80" t="s">
        <v>117</v>
      </c>
    </row>
    <row r="28" spans="1:2" s="79" customFormat="1" x14ac:dyDescent="0.2">
      <c r="A28" s="81" t="s">
        <v>84</v>
      </c>
    </row>
    <row r="29" spans="1:2" s="79" customFormat="1" x14ac:dyDescent="0.2">
      <c r="A29" s="80" t="s">
        <v>132</v>
      </c>
    </row>
    <row r="30" spans="1:2" s="79" customFormat="1" x14ac:dyDescent="0.2">
      <c r="A30" s="81" t="s">
        <v>109</v>
      </c>
    </row>
    <row r="31" spans="1:2" s="79" customFormat="1" x14ac:dyDescent="0.2">
      <c r="A31" s="80" t="s">
        <v>107</v>
      </c>
    </row>
    <row r="32" spans="1:2" s="79" customFormat="1" x14ac:dyDescent="0.2">
      <c r="A32" s="81" t="s">
        <v>85</v>
      </c>
    </row>
    <row r="33" spans="1:2" s="79" customFormat="1" x14ac:dyDescent="0.2">
      <c r="A33" s="81" t="s">
        <v>108</v>
      </c>
    </row>
    <row r="34" spans="1:2" ht="8.25" customHeight="1" x14ac:dyDescent="0.2">
      <c r="A34" s="71"/>
    </row>
    <row r="35" spans="1:2" x14ac:dyDescent="0.2">
      <c r="A35" s="73" t="s">
        <v>86</v>
      </c>
    </row>
    <row r="36" spans="1:2" x14ac:dyDescent="0.2">
      <c r="A36" s="73" t="s">
        <v>87</v>
      </c>
    </row>
    <row r="37" spans="1:2" x14ac:dyDescent="0.2">
      <c r="A37" s="73" t="s">
        <v>133</v>
      </c>
    </row>
    <row r="38" spans="1:2" x14ac:dyDescent="0.2">
      <c r="A38" s="73" t="s">
        <v>88</v>
      </c>
    </row>
    <row r="39" spans="1:2" ht="9" customHeight="1" x14ac:dyDescent="0.2">
      <c r="A39" s="72"/>
    </row>
    <row r="40" spans="1:2" x14ac:dyDescent="0.2">
      <c r="A40" s="74" t="s">
        <v>134</v>
      </c>
      <c r="B40" s="75"/>
    </row>
    <row r="41" spans="1:2" x14ac:dyDescent="0.2">
      <c r="A41" s="74" t="s">
        <v>135</v>
      </c>
      <c r="B41" s="75"/>
    </row>
    <row r="42" spans="1:2" x14ac:dyDescent="0.2">
      <c r="A42" s="74" t="s">
        <v>136</v>
      </c>
      <c r="B42" s="75"/>
    </row>
    <row r="43" spans="1:2" x14ac:dyDescent="0.2">
      <c r="A43" s="74" t="s">
        <v>113</v>
      </c>
      <c r="B43" s="75"/>
    </row>
    <row r="44" spans="1:2" x14ac:dyDescent="0.2">
      <c r="A44" s="74" t="s">
        <v>114</v>
      </c>
      <c r="B44" s="75"/>
    </row>
    <row r="45" spans="1:2" x14ac:dyDescent="0.2">
      <c r="A45" s="74" t="s">
        <v>137</v>
      </c>
      <c r="B45" s="75"/>
    </row>
    <row r="46" spans="1:2" x14ac:dyDescent="0.2">
      <c r="A46" s="74" t="s">
        <v>90</v>
      </c>
      <c r="B46" s="75"/>
    </row>
    <row r="47" spans="1:2" x14ac:dyDescent="0.2">
      <c r="A47" s="74" t="s">
        <v>89</v>
      </c>
      <c r="B47" s="75"/>
    </row>
  </sheetData>
  <sheetProtection sheet="1" objects="1" scenarios="1"/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88DE-9741-45B4-9ACB-0375A2665024}">
  <dimension ref="B1:D26"/>
  <sheetViews>
    <sheetView showGridLines="0" workbookViewId="0">
      <selection activeCell="H13" sqref="H13"/>
    </sheetView>
  </sheetViews>
  <sheetFormatPr defaultRowHeight="14.25" x14ac:dyDescent="0.2"/>
  <sheetData>
    <row r="1" spans="2:4" ht="21" x14ac:dyDescent="0.2">
      <c r="B1" s="88" t="s">
        <v>139</v>
      </c>
    </row>
    <row r="2" spans="2:4" s="83" customFormat="1" ht="17.45" customHeight="1" x14ac:dyDescent="0.2">
      <c r="B2" s="89" t="s">
        <v>140</v>
      </c>
    </row>
    <row r="3" spans="2:4" s="83" customFormat="1" ht="17.45" customHeight="1" x14ac:dyDescent="0.2">
      <c r="B3" s="89" t="s">
        <v>170</v>
      </c>
    </row>
    <row r="4" spans="2:4" s="83" customFormat="1" ht="17.45" customHeight="1" x14ac:dyDescent="0.2">
      <c r="B4" s="89" t="s">
        <v>169</v>
      </c>
    </row>
    <row r="5" spans="2:4" ht="17.45" customHeight="1" x14ac:dyDescent="0.2">
      <c r="B5" s="89" t="s">
        <v>168</v>
      </c>
    </row>
    <row r="6" spans="2:4" ht="17.45" customHeight="1" x14ac:dyDescent="0.2">
      <c r="B6" s="89"/>
    </row>
    <row r="7" spans="2:4" ht="17.45" customHeight="1" x14ac:dyDescent="0.2">
      <c r="B7" s="89"/>
    </row>
    <row r="8" spans="2:4" ht="17.45" customHeight="1" x14ac:dyDescent="0.2">
      <c r="B8" s="89"/>
    </row>
    <row r="9" spans="2:4" ht="17.45" customHeight="1" x14ac:dyDescent="0.2">
      <c r="B9" s="89"/>
    </row>
    <row r="10" spans="2:4" s="83" customFormat="1" ht="17.45" customHeight="1" x14ac:dyDescent="0.2">
      <c r="B10" s="89"/>
      <c r="D10" s="89"/>
    </row>
    <row r="11" spans="2:4" s="83" customFormat="1" ht="17.45" customHeight="1" x14ac:dyDescent="0.2">
      <c r="B11" s="89" t="s">
        <v>141</v>
      </c>
    </row>
    <row r="12" spans="2:4" s="83" customFormat="1" ht="17.45" customHeight="1" x14ac:dyDescent="0.2">
      <c r="B12" s="89" t="s">
        <v>142</v>
      </c>
    </row>
    <row r="13" spans="2:4" s="83" customFormat="1" ht="17.45" customHeight="1" x14ac:dyDescent="0.2">
      <c r="B13" s="89"/>
    </row>
    <row r="14" spans="2:4" ht="20.25" x14ac:dyDescent="0.2">
      <c r="B14" s="87"/>
    </row>
    <row r="15" spans="2:4" ht="20.25" x14ac:dyDescent="0.2">
      <c r="B15" s="87"/>
    </row>
    <row r="16" spans="2:4" ht="20.25" x14ac:dyDescent="0.2">
      <c r="B16" s="87"/>
    </row>
    <row r="17" spans="2:2" ht="20.25" x14ac:dyDescent="0.2">
      <c r="B17" s="87"/>
    </row>
    <row r="18" spans="2:2" ht="20.25" x14ac:dyDescent="0.2">
      <c r="B18" s="87"/>
    </row>
    <row r="19" spans="2:2" ht="20.25" x14ac:dyDescent="0.2">
      <c r="B19" s="87"/>
    </row>
    <row r="20" spans="2:2" ht="20.25" x14ac:dyDescent="0.2">
      <c r="B20" s="87"/>
    </row>
    <row r="21" spans="2:2" ht="20.25" x14ac:dyDescent="0.2">
      <c r="B21" s="87"/>
    </row>
    <row r="22" spans="2:2" ht="20.25" x14ac:dyDescent="0.2">
      <c r="B22" s="87"/>
    </row>
    <row r="23" spans="2:2" ht="20.25" x14ac:dyDescent="0.2">
      <c r="B23" s="87"/>
    </row>
    <row r="24" spans="2:2" ht="20.25" x14ac:dyDescent="0.2">
      <c r="B24" s="87"/>
    </row>
    <row r="25" spans="2:2" ht="20.25" x14ac:dyDescent="0.2">
      <c r="B25" s="87"/>
    </row>
    <row r="26" spans="2:2" ht="20.25" x14ac:dyDescent="0.2">
      <c r="B26" s="87"/>
    </row>
  </sheetData>
  <sheetProtection sheet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Data</vt:lpstr>
      <vt:lpstr>Work</vt:lpstr>
      <vt:lpstr>report</vt:lpstr>
      <vt:lpstr>Holidays</vt:lpstr>
      <vt:lpstr>Article</vt:lpstr>
      <vt:lpstr>Readme</vt:lpstr>
      <vt:lpstr>_NameTeach</vt:lpstr>
      <vt:lpstr>T_name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LIV</cp:lastModifiedBy>
  <cp:lastPrinted>2020-09-03T02:43:48Z</cp:lastPrinted>
  <dcterms:created xsi:type="dcterms:W3CDTF">2020-05-13T06:12:57Z</dcterms:created>
  <dcterms:modified xsi:type="dcterms:W3CDTF">2021-01-19T05:23:35Z</dcterms:modified>
</cp:coreProperties>
</file>